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clid1694\Desktop\"/>
    </mc:Choice>
  </mc:AlternateContent>
  <xr:revisionPtr revIDLastSave="0" documentId="13_ncr:1_{F06451FE-A107-42A9-A029-09C1E950CCDF}" xr6:coauthVersionLast="47" xr6:coauthVersionMax="47" xr10:uidLastSave="{00000000-0000-0000-0000-000000000000}"/>
  <bookViews>
    <workbookView xWindow="28680" yWindow="-7275" windowWidth="29040" windowHeight="15840" xr2:uid="{00000000-000D-0000-FFFF-FFFF00000000}"/>
  </bookViews>
  <sheets>
    <sheet name="2024-2027 Project List" sheetId="2" r:id="rId1"/>
  </sheets>
  <definedNames>
    <definedName name="_xlnm.Print_Titles" localSheetId="0">'2024-2027 Project List'!$59:$60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8" i="2" l="1"/>
  <c r="S338" i="2" s="1"/>
  <c r="Q328" i="2"/>
  <c r="N328" i="2"/>
  <c r="L328" i="2"/>
  <c r="P327" i="2"/>
  <c r="S327" i="2" s="1"/>
  <c r="S328" i="2" s="1"/>
  <c r="P179" i="2"/>
  <c r="S179" i="2" s="1"/>
  <c r="P328" i="2" l="1"/>
  <c r="Q32" i="2"/>
  <c r="N32" i="2"/>
  <c r="L32" i="2"/>
  <c r="P31" i="2"/>
  <c r="S31" i="2" s="1"/>
  <c r="S32" i="2" s="1"/>
  <c r="Q30" i="2"/>
  <c r="N30" i="2"/>
  <c r="L30" i="2"/>
  <c r="P29" i="2"/>
  <c r="P30" i="2" s="1"/>
  <c r="Q296" i="2"/>
  <c r="N296" i="2"/>
  <c r="L296" i="2"/>
  <c r="P295" i="2"/>
  <c r="P294" i="2"/>
  <c r="S294" i="2" s="1"/>
  <c r="Q187" i="2"/>
  <c r="N187" i="2"/>
  <c r="L187" i="2"/>
  <c r="P186" i="2"/>
  <c r="S186" i="2" s="1"/>
  <c r="S187" i="2" s="1"/>
  <c r="P355" i="2"/>
  <c r="S355" i="2" s="1"/>
  <c r="Q20" i="2"/>
  <c r="P32" i="2" l="1"/>
  <c r="S29" i="2"/>
  <c r="S30" i="2" s="1"/>
  <c r="P296" i="2"/>
  <c r="S295" i="2"/>
  <c r="S296" i="2" s="1"/>
  <c r="P187" i="2"/>
  <c r="P313" i="2"/>
  <c r="S313" i="2" s="1"/>
  <c r="P314" i="2"/>
  <c r="S314" i="2" s="1"/>
  <c r="Q214" i="2"/>
  <c r="N214" i="2"/>
  <c r="L214" i="2"/>
  <c r="P213" i="2"/>
  <c r="S213" i="2" s="1"/>
  <c r="P212" i="2"/>
  <c r="Q189" i="2"/>
  <c r="N189" i="2"/>
  <c r="L189" i="2"/>
  <c r="P188" i="2"/>
  <c r="S188" i="2" s="1"/>
  <c r="Q361" i="2"/>
  <c r="N361" i="2"/>
  <c r="L361" i="2"/>
  <c r="P360" i="2"/>
  <c r="S360" i="2" s="1"/>
  <c r="S361" i="2" s="1"/>
  <c r="Q273" i="2"/>
  <c r="N273" i="2"/>
  <c r="L273" i="2"/>
  <c r="P272" i="2"/>
  <c r="S272" i="2" s="1"/>
  <c r="S273" i="2" s="1"/>
  <c r="N278" i="2"/>
  <c r="P278" i="2" s="1"/>
  <c r="S278" i="2" s="1"/>
  <c r="Q279" i="2"/>
  <c r="L279" i="2"/>
  <c r="Q289" i="2"/>
  <c r="N289" i="2"/>
  <c r="L289" i="2"/>
  <c r="P288" i="2"/>
  <c r="S288" i="2" s="1"/>
  <c r="P287" i="2"/>
  <c r="Q265" i="2"/>
  <c r="N265" i="2"/>
  <c r="L265" i="2"/>
  <c r="P264" i="2"/>
  <c r="P265" i="2" s="1"/>
  <c r="Q263" i="2"/>
  <c r="N263" i="2"/>
  <c r="L263" i="2"/>
  <c r="P262" i="2"/>
  <c r="S262" i="2" s="1"/>
  <c r="P261" i="2"/>
  <c r="S261" i="2" s="1"/>
  <c r="P260" i="2"/>
  <c r="N259" i="2"/>
  <c r="L259" i="2"/>
  <c r="P258" i="2"/>
  <c r="S258" i="2" s="1"/>
  <c r="P257" i="2"/>
  <c r="S257" i="2" s="1"/>
  <c r="Q36" i="2"/>
  <c r="N36" i="2"/>
  <c r="L36" i="2"/>
  <c r="P35" i="2"/>
  <c r="S35" i="2" s="1"/>
  <c r="S36" i="2" s="1"/>
  <c r="Q34" i="2"/>
  <c r="N34" i="2"/>
  <c r="L34" i="2"/>
  <c r="P33" i="2"/>
  <c r="S33" i="2" s="1"/>
  <c r="S34" i="2" s="1"/>
  <c r="Q286" i="2"/>
  <c r="N286" i="2"/>
  <c r="L286" i="2"/>
  <c r="P285" i="2"/>
  <c r="S285" i="2" s="1"/>
  <c r="P284" i="2"/>
  <c r="S284" i="2" s="1"/>
  <c r="Q269" i="2"/>
  <c r="L269" i="2"/>
  <c r="N268" i="2"/>
  <c r="N269" i="2" s="1"/>
  <c r="N276" i="2"/>
  <c r="P276" i="2" s="1"/>
  <c r="S276" i="2" s="1"/>
  <c r="Q277" i="2"/>
  <c r="L277" i="2"/>
  <c r="N280" i="2"/>
  <c r="P280" i="2" s="1"/>
  <c r="S280" i="2" s="1"/>
  <c r="Q281" i="2"/>
  <c r="L281" i="2"/>
  <c r="Q267" i="2"/>
  <c r="N267" i="2"/>
  <c r="L267" i="2"/>
  <c r="P266" i="2"/>
  <c r="P267" i="2" s="1"/>
  <c r="Q97" i="2"/>
  <c r="N97" i="2"/>
  <c r="L97" i="2"/>
  <c r="P96" i="2"/>
  <c r="S96" i="2" s="1"/>
  <c r="S97" i="2" s="1"/>
  <c r="P91" i="2"/>
  <c r="S91" i="2" s="1"/>
  <c r="P90" i="2"/>
  <c r="S90" i="2" s="1"/>
  <c r="P89" i="2"/>
  <c r="S89" i="2" s="1"/>
  <c r="Q256" i="2"/>
  <c r="N256" i="2"/>
  <c r="L256" i="2"/>
  <c r="P255" i="2"/>
  <c r="S255" i="2" s="1"/>
  <c r="P254" i="2"/>
  <c r="S254" i="2" s="1"/>
  <c r="P253" i="2"/>
  <c r="S253" i="2" s="1"/>
  <c r="Q320" i="2"/>
  <c r="N320" i="2"/>
  <c r="L320" i="2"/>
  <c r="P319" i="2"/>
  <c r="P320" i="2" s="1"/>
  <c r="Q318" i="2"/>
  <c r="N318" i="2"/>
  <c r="L318" i="2"/>
  <c r="P317" i="2"/>
  <c r="P318" i="2" s="1"/>
  <c r="Q62" i="2"/>
  <c r="N62" i="2"/>
  <c r="L62" i="2"/>
  <c r="P61" i="2"/>
  <c r="P62" i="2" s="1"/>
  <c r="N20" i="2"/>
  <c r="L20" i="2"/>
  <c r="P19" i="2"/>
  <c r="S19" i="2" s="1"/>
  <c r="P357" i="2"/>
  <c r="P356" i="2"/>
  <c r="P214" i="2" l="1"/>
  <c r="S212" i="2"/>
  <c r="S214" i="2" s="1"/>
  <c r="P189" i="2"/>
  <c r="S189" i="2"/>
  <c r="P273" i="2"/>
  <c r="P361" i="2"/>
  <c r="P289" i="2"/>
  <c r="P263" i="2"/>
  <c r="N279" i="2"/>
  <c r="S259" i="2"/>
  <c r="S287" i="2"/>
  <c r="S289" i="2" s="1"/>
  <c r="S264" i="2"/>
  <c r="S265" i="2" s="1"/>
  <c r="P36" i="2"/>
  <c r="S260" i="2"/>
  <c r="S263" i="2" s="1"/>
  <c r="P259" i="2"/>
  <c r="P34" i="2"/>
  <c r="S286" i="2"/>
  <c r="P286" i="2"/>
  <c r="P268" i="2"/>
  <c r="N277" i="2"/>
  <c r="S277" i="2"/>
  <c r="P277" i="2"/>
  <c r="N281" i="2"/>
  <c r="S281" i="2"/>
  <c r="P281" i="2"/>
  <c r="S266" i="2"/>
  <c r="S267" i="2" s="1"/>
  <c r="P97" i="2"/>
  <c r="S256" i="2"/>
  <c r="P256" i="2"/>
  <c r="S319" i="2"/>
  <c r="S320" i="2" s="1"/>
  <c r="S317" i="2"/>
  <c r="S318" i="2" s="1"/>
  <c r="S61" i="2"/>
  <c r="S62" i="2" s="1"/>
  <c r="Q359" i="2"/>
  <c r="N359" i="2"/>
  <c r="L359" i="2"/>
  <c r="P358" i="2"/>
  <c r="S358" i="2" s="1"/>
  <c r="S357" i="2"/>
  <c r="S356" i="2"/>
  <c r="P354" i="2"/>
  <c r="S354" i="2" s="1"/>
  <c r="P353" i="2"/>
  <c r="S353" i="2" s="1"/>
  <c r="P352" i="2"/>
  <c r="S352" i="2" s="1"/>
  <c r="N122" i="2"/>
  <c r="Q122" i="2"/>
  <c r="L122" i="2"/>
  <c r="P279" i="2" l="1"/>
  <c r="S279" i="2"/>
  <c r="P269" i="2"/>
  <c r="S268" i="2"/>
  <c r="S269" i="2" s="1"/>
  <c r="S359" i="2"/>
  <c r="P359" i="2"/>
  <c r="N64" i="2"/>
  <c r="L64" i="2"/>
  <c r="P63" i="2"/>
  <c r="P64" i="2" l="1"/>
  <c r="S63" i="2"/>
  <c r="S64" i="2" s="1"/>
  <c r="P121" i="2" l="1"/>
  <c r="S121" i="2" s="1"/>
  <c r="Q196" i="2" l="1"/>
  <c r="N196" i="2"/>
  <c r="L196" i="2"/>
  <c r="P195" i="2"/>
  <c r="S195" i="2" s="1"/>
  <c r="S196" i="2" s="1"/>
  <c r="Q198" i="2"/>
  <c r="N198" i="2"/>
  <c r="L198" i="2"/>
  <c r="P197" i="2"/>
  <c r="S197" i="2" s="1"/>
  <c r="S198" i="2" s="1"/>
  <c r="Q200" i="2"/>
  <c r="N200" i="2"/>
  <c r="L200" i="2"/>
  <c r="P199" i="2"/>
  <c r="P200" i="2" s="1"/>
  <c r="Q72" i="2"/>
  <c r="N72" i="2"/>
  <c r="L72" i="2"/>
  <c r="P71" i="2"/>
  <c r="P70" i="2"/>
  <c r="S70" i="2" s="1"/>
  <c r="N300" i="2"/>
  <c r="Q300" i="2"/>
  <c r="L300" i="2"/>
  <c r="P298" i="2"/>
  <c r="S298" i="2" s="1"/>
  <c r="P299" i="2"/>
  <c r="S299" i="2" s="1"/>
  <c r="P297" i="2"/>
  <c r="Q302" i="2"/>
  <c r="N302" i="2"/>
  <c r="L302" i="2"/>
  <c r="P301" i="2"/>
  <c r="P302" i="2" s="1"/>
  <c r="Q305" i="2"/>
  <c r="N305" i="2"/>
  <c r="L305" i="2"/>
  <c r="P304" i="2"/>
  <c r="S304" i="2" s="1"/>
  <c r="P303" i="2"/>
  <c r="S303" i="2" s="1"/>
  <c r="Q307" i="2"/>
  <c r="N307" i="2"/>
  <c r="L307" i="2"/>
  <c r="P306" i="2"/>
  <c r="P307" i="2" s="1"/>
  <c r="Q309" i="2"/>
  <c r="N309" i="2"/>
  <c r="L309" i="2"/>
  <c r="P308" i="2"/>
  <c r="S308" i="2" s="1"/>
  <c r="S309" i="2" s="1"/>
  <c r="P196" i="2" l="1"/>
  <c r="P198" i="2"/>
  <c r="S199" i="2"/>
  <c r="S200" i="2" s="1"/>
  <c r="P72" i="2"/>
  <c r="S71" i="2"/>
  <c r="S72" i="2" s="1"/>
  <c r="P300" i="2"/>
  <c r="S297" i="2"/>
  <c r="S300" i="2" s="1"/>
  <c r="S301" i="2"/>
  <c r="S302" i="2" s="1"/>
  <c r="S305" i="2"/>
  <c r="P305" i="2"/>
  <c r="S306" i="2"/>
  <c r="S307" i="2" s="1"/>
  <c r="P309" i="2"/>
  <c r="Q56" i="2"/>
  <c r="N56" i="2"/>
  <c r="L56" i="2"/>
  <c r="P55" i="2"/>
  <c r="S55" i="2" s="1"/>
  <c r="P54" i="2"/>
  <c r="S54" i="2" s="1"/>
  <c r="P53" i="2"/>
  <c r="S53" i="2" s="1"/>
  <c r="P52" i="2"/>
  <c r="S52" i="2" s="1"/>
  <c r="P51" i="2"/>
  <c r="S51" i="2" s="1"/>
  <c r="P50" i="2"/>
  <c r="S50" i="2" s="1"/>
  <c r="P49" i="2"/>
  <c r="Q146" i="2"/>
  <c r="N146" i="2"/>
  <c r="L146" i="2"/>
  <c r="P145" i="2"/>
  <c r="S145" i="2" s="1"/>
  <c r="P144" i="2"/>
  <c r="Q143" i="2"/>
  <c r="N143" i="2"/>
  <c r="L143" i="2"/>
  <c r="P142" i="2"/>
  <c r="S142" i="2" s="1"/>
  <c r="P141" i="2"/>
  <c r="S141" i="2" s="1"/>
  <c r="P140" i="2"/>
  <c r="S140" i="2" s="1"/>
  <c r="P139" i="2"/>
  <c r="S139" i="2" s="1"/>
  <c r="P138" i="2"/>
  <c r="S138" i="2" s="1"/>
  <c r="P137" i="2"/>
  <c r="S137" i="2" s="1"/>
  <c r="P136" i="2"/>
  <c r="S136" i="2" s="1"/>
  <c r="P135" i="2"/>
  <c r="S135" i="2" s="1"/>
  <c r="Q69" i="2"/>
  <c r="N69" i="2"/>
  <c r="L69" i="2"/>
  <c r="P68" i="2"/>
  <c r="S68" i="2" s="1"/>
  <c r="P67" i="2"/>
  <c r="S67" i="2" s="1"/>
  <c r="P66" i="2"/>
  <c r="S66" i="2" s="1"/>
  <c r="P65" i="2"/>
  <c r="Q226" i="2"/>
  <c r="N226" i="2"/>
  <c r="L226" i="2"/>
  <c r="P225" i="2"/>
  <c r="P226" i="2" s="1"/>
  <c r="Q224" i="2"/>
  <c r="N224" i="2"/>
  <c r="L224" i="2"/>
  <c r="P223" i="2"/>
  <c r="P224" i="2" s="1"/>
  <c r="P221" i="2"/>
  <c r="S221" i="2" s="1"/>
  <c r="Q220" i="2"/>
  <c r="N220" i="2"/>
  <c r="L220" i="2"/>
  <c r="P219" i="2"/>
  <c r="S219" i="2" s="1"/>
  <c r="Q218" i="2"/>
  <c r="N218" i="2"/>
  <c r="L218" i="2"/>
  <c r="P217" i="2"/>
  <c r="S217" i="2" s="1"/>
  <c r="Q134" i="2"/>
  <c r="N134" i="2"/>
  <c r="L134" i="2"/>
  <c r="P133" i="2"/>
  <c r="S133" i="2" s="1"/>
  <c r="P132" i="2"/>
  <c r="S132" i="2" s="1"/>
  <c r="P131" i="2"/>
  <c r="S131" i="2" s="1"/>
  <c r="Q181" i="2"/>
  <c r="N181" i="2"/>
  <c r="L181" i="2"/>
  <c r="P180" i="2"/>
  <c r="S180" i="2" s="1"/>
  <c r="P178" i="2"/>
  <c r="S178" i="2" s="1"/>
  <c r="P177" i="2"/>
  <c r="S177" i="2" s="1"/>
  <c r="P176" i="2"/>
  <c r="S176" i="2" s="1"/>
  <c r="P175" i="2"/>
  <c r="S175" i="2" s="1"/>
  <c r="N252" i="2"/>
  <c r="Q252" i="2"/>
  <c r="L252" i="2"/>
  <c r="N204" i="2"/>
  <c r="P205" i="2"/>
  <c r="S205" i="2" s="1"/>
  <c r="S206" i="2" s="1"/>
  <c r="Q202" i="2"/>
  <c r="N202" i="2"/>
  <c r="L202" i="2"/>
  <c r="P201" i="2"/>
  <c r="P202" i="2" s="1"/>
  <c r="Q206" i="2"/>
  <c r="N206" i="2"/>
  <c r="L206" i="2"/>
  <c r="Q204" i="2"/>
  <c r="L204" i="2"/>
  <c r="P203" i="2"/>
  <c r="S203" i="2" s="1"/>
  <c r="S204" i="2" s="1"/>
  <c r="Q211" i="2"/>
  <c r="N211" i="2"/>
  <c r="L211" i="2"/>
  <c r="P210" i="2"/>
  <c r="S210" i="2" s="1"/>
  <c r="P209" i="2"/>
  <c r="S209" i="2" s="1"/>
  <c r="P208" i="2"/>
  <c r="S208" i="2" s="1"/>
  <c r="P207" i="2"/>
  <c r="Q216" i="2"/>
  <c r="N216" i="2"/>
  <c r="L216" i="2"/>
  <c r="P215" i="2"/>
  <c r="S215" i="2" s="1"/>
  <c r="Q222" i="2"/>
  <c r="N222" i="2"/>
  <c r="L222" i="2"/>
  <c r="Q230" i="2"/>
  <c r="N230" i="2"/>
  <c r="L230" i="2"/>
  <c r="P229" i="2"/>
  <c r="S229" i="2" s="1"/>
  <c r="P228" i="2"/>
  <c r="S228" i="2" s="1"/>
  <c r="P227" i="2"/>
  <c r="Q235" i="2"/>
  <c r="N235" i="2"/>
  <c r="L235" i="2"/>
  <c r="P234" i="2"/>
  <c r="S234" i="2" s="1"/>
  <c r="P233" i="2"/>
  <c r="S233" i="2" s="1"/>
  <c r="P232" i="2"/>
  <c r="S232" i="2" s="1"/>
  <c r="P231" i="2"/>
  <c r="S231" i="2" s="1"/>
  <c r="Q239" i="2"/>
  <c r="N239" i="2"/>
  <c r="L239" i="2"/>
  <c r="P238" i="2"/>
  <c r="S238" i="2" s="1"/>
  <c r="P237" i="2"/>
  <c r="S237" i="2" s="1"/>
  <c r="P236" i="2"/>
  <c r="N244" i="2"/>
  <c r="Q244" i="2"/>
  <c r="L244" i="2"/>
  <c r="P243" i="2"/>
  <c r="S243" i="2" s="1"/>
  <c r="P242" i="2"/>
  <c r="S242" i="2" s="1"/>
  <c r="P241" i="2"/>
  <c r="S241" i="2" s="1"/>
  <c r="P240" i="2"/>
  <c r="N249" i="2"/>
  <c r="Q249" i="2"/>
  <c r="L249" i="2"/>
  <c r="P248" i="2"/>
  <c r="S248" i="2" s="1"/>
  <c r="P247" i="2"/>
  <c r="S247" i="2" s="1"/>
  <c r="P246" i="2"/>
  <c r="S246" i="2" s="1"/>
  <c r="P245" i="2"/>
  <c r="S245" i="2" s="1"/>
  <c r="Q192" i="2"/>
  <c r="N192" i="2"/>
  <c r="L192" i="2"/>
  <c r="P191" i="2"/>
  <c r="S191" i="2" s="1"/>
  <c r="P190" i="2"/>
  <c r="Q11" i="2"/>
  <c r="N11" i="2"/>
  <c r="L11" i="2"/>
  <c r="P10" i="2"/>
  <c r="S10" i="2" s="1"/>
  <c r="P9" i="2"/>
  <c r="Q17" i="2"/>
  <c r="N17" i="2"/>
  <c r="L17" i="2"/>
  <c r="P16" i="2"/>
  <c r="S16" i="2" s="1"/>
  <c r="P15" i="2"/>
  <c r="S15" i="2" s="1"/>
  <c r="Q14" i="2"/>
  <c r="N14" i="2"/>
  <c r="L14" i="2"/>
  <c r="P13" i="2"/>
  <c r="S13" i="2" s="1"/>
  <c r="P12" i="2"/>
  <c r="S12" i="2" s="1"/>
  <c r="Q153" i="2"/>
  <c r="N153" i="2"/>
  <c r="L153" i="2"/>
  <c r="P152" i="2"/>
  <c r="S152" i="2" s="1"/>
  <c r="P151" i="2"/>
  <c r="S151" i="2" s="1"/>
  <c r="Q332" i="2"/>
  <c r="N332" i="2"/>
  <c r="L332" i="2"/>
  <c r="P331" i="2"/>
  <c r="S331" i="2" s="1"/>
  <c r="P330" i="2"/>
  <c r="S330" i="2" s="1"/>
  <c r="P329" i="2"/>
  <c r="Q76" i="2"/>
  <c r="N76" i="2"/>
  <c r="L76" i="2"/>
  <c r="P75" i="2"/>
  <c r="S75" i="2" s="1"/>
  <c r="P74" i="2"/>
  <c r="P73" i="2"/>
  <c r="S73" i="2" s="1"/>
  <c r="Q311" i="2"/>
  <c r="N311" i="2"/>
  <c r="L311" i="2"/>
  <c r="P310" i="2"/>
  <c r="S310" i="2" s="1"/>
  <c r="S311" i="2" s="1"/>
  <c r="P56" i="2" l="1"/>
  <c r="S49" i="2"/>
  <c r="S56" i="2" s="1"/>
  <c r="P146" i="2"/>
  <c r="S144" i="2"/>
  <c r="S146" i="2" s="1"/>
  <c r="S143" i="2"/>
  <c r="P143" i="2"/>
  <c r="P69" i="2"/>
  <c r="S65" i="2"/>
  <c r="S69" i="2" s="1"/>
  <c r="S225" i="2"/>
  <c r="S226" i="2" s="1"/>
  <c r="S223" i="2"/>
  <c r="S224" i="2" s="1"/>
  <c r="S220" i="2"/>
  <c r="P220" i="2"/>
  <c r="S218" i="2"/>
  <c r="S134" i="2"/>
  <c r="P218" i="2"/>
  <c r="P181" i="2"/>
  <c r="S181" i="2"/>
  <c r="P134" i="2"/>
  <c r="S201" i="2"/>
  <c r="S202" i="2" s="1"/>
  <c r="P206" i="2"/>
  <c r="P204" i="2"/>
  <c r="P211" i="2"/>
  <c r="S207" i="2"/>
  <c r="S211" i="2" s="1"/>
  <c r="S216" i="2"/>
  <c r="P216" i="2"/>
  <c r="S222" i="2"/>
  <c r="P222" i="2"/>
  <c r="P230" i="2"/>
  <c r="S227" i="2"/>
  <c r="S230" i="2" s="1"/>
  <c r="P235" i="2"/>
  <c r="S235" i="2"/>
  <c r="P244" i="2"/>
  <c r="S249" i="2"/>
  <c r="P239" i="2"/>
  <c r="S236" i="2"/>
  <c r="S239" i="2" s="1"/>
  <c r="P249" i="2"/>
  <c r="S240" i="2"/>
  <c r="S244" i="2" s="1"/>
  <c r="P192" i="2"/>
  <c r="S190" i="2"/>
  <c r="S192" i="2" s="1"/>
  <c r="P11" i="2"/>
  <c r="S9" i="2"/>
  <c r="S11" i="2" s="1"/>
  <c r="P14" i="2"/>
  <c r="S17" i="2"/>
  <c r="P17" i="2"/>
  <c r="S14" i="2"/>
  <c r="P332" i="2"/>
  <c r="S153" i="2"/>
  <c r="P153" i="2"/>
  <c r="S329" i="2"/>
  <c r="S332" i="2" s="1"/>
  <c r="P76" i="2"/>
  <c r="S74" i="2"/>
  <c r="S76" i="2" s="1"/>
  <c r="P311" i="2"/>
  <c r="N174" i="2"/>
  <c r="Q174" i="2"/>
  <c r="L174" i="2"/>
  <c r="N95" i="2"/>
  <c r="Q95" i="2"/>
  <c r="L95" i="2"/>
  <c r="N282" i="2"/>
  <c r="P282" i="2" s="1"/>
  <c r="S282" i="2" s="1"/>
  <c r="P270" i="2"/>
  <c r="S270" i="2" s="1"/>
  <c r="N274" i="2"/>
  <c r="P274" i="2" s="1"/>
  <c r="S274" i="2" s="1"/>
  <c r="Q155" i="2" l="1"/>
  <c r="N155" i="2"/>
  <c r="L155" i="2"/>
  <c r="P154" i="2"/>
  <c r="S154" i="2" s="1"/>
  <c r="S155" i="2" s="1"/>
  <c r="P155" i="2" l="1"/>
  <c r="N78" i="2" l="1"/>
  <c r="L78" i="2"/>
  <c r="P77" i="2" l="1"/>
  <c r="P78" i="2" s="1"/>
  <c r="S77" i="2" l="1"/>
  <c r="S78" i="2" s="1"/>
  <c r="N80" i="2" l="1"/>
  <c r="L80" i="2"/>
  <c r="P79" i="2"/>
  <c r="S79" i="2" s="1"/>
  <c r="S80" i="2" s="1"/>
  <c r="Q158" i="2"/>
  <c r="N158" i="2"/>
  <c r="L158" i="2"/>
  <c r="P157" i="2"/>
  <c r="S157" i="2" s="1"/>
  <c r="P156" i="2"/>
  <c r="P160" i="2"/>
  <c r="S160" i="2" s="1"/>
  <c r="Q162" i="2"/>
  <c r="N162" i="2"/>
  <c r="L162" i="2"/>
  <c r="P161" i="2"/>
  <c r="S161" i="2" s="1"/>
  <c r="P159" i="2"/>
  <c r="Q165" i="2"/>
  <c r="N165" i="2"/>
  <c r="L165" i="2"/>
  <c r="P164" i="2"/>
  <c r="S164" i="2" s="1"/>
  <c r="P163" i="2"/>
  <c r="P251" i="2"/>
  <c r="S251" i="2" s="1"/>
  <c r="P250" i="2"/>
  <c r="P93" i="2"/>
  <c r="S93" i="2" s="1"/>
  <c r="P94" i="2"/>
  <c r="S94" i="2" s="1"/>
  <c r="N84" i="2"/>
  <c r="L84" i="2"/>
  <c r="P83" i="2"/>
  <c r="S83" i="2" s="1"/>
  <c r="P82" i="2"/>
  <c r="S82" i="2" s="1"/>
  <c r="P81" i="2"/>
  <c r="S81" i="2" s="1"/>
  <c r="N88" i="2"/>
  <c r="L88" i="2"/>
  <c r="P87" i="2"/>
  <c r="S87" i="2" s="1"/>
  <c r="P86" i="2"/>
  <c r="S86" i="2" s="1"/>
  <c r="P85" i="2"/>
  <c r="S85" i="2" s="1"/>
  <c r="Q346" i="2"/>
  <c r="N346" i="2"/>
  <c r="L346" i="2"/>
  <c r="P345" i="2"/>
  <c r="S345" i="2" s="1"/>
  <c r="P344" i="2"/>
  <c r="S344" i="2" s="1"/>
  <c r="P343" i="2"/>
  <c r="S343" i="2" s="1"/>
  <c r="P342" i="2"/>
  <c r="S342" i="2" s="1"/>
  <c r="P341" i="2"/>
  <c r="S341" i="2" s="1"/>
  <c r="P340" i="2"/>
  <c r="S340" i="2" s="1"/>
  <c r="P339" i="2"/>
  <c r="P337" i="2"/>
  <c r="S337" i="2" s="1"/>
  <c r="P336" i="2"/>
  <c r="S336" i="2" s="1"/>
  <c r="P335" i="2"/>
  <c r="S335" i="2" s="1"/>
  <c r="Q334" i="2"/>
  <c r="N334" i="2"/>
  <c r="L334" i="2"/>
  <c r="P333" i="2"/>
  <c r="P334" i="2" s="1"/>
  <c r="P173" i="2"/>
  <c r="S173" i="2" s="1"/>
  <c r="P172" i="2"/>
  <c r="S172" i="2" s="1"/>
  <c r="P171" i="2"/>
  <c r="S171" i="2" s="1"/>
  <c r="P170" i="2"/>
  <c r="S170" i="2" s="1"/>
  <c r="P169" i="2"/>
  <c r="S169" i="2" s="1"/>
  <c r="P168" i="2"/>
  <c r="S168" i="2" s="1"/>
  <c r="P167" i="2"/>
  <c r="S167" i="2" s="1"/>
  <c r="P166" i="2"/>
  <c r="Q24" i="2"/>
  <c r="N24" i="2"/>
  <c r="L24" i="2"/>
  <c r="P23" i="2"/>
  <c r="S23" i="2" s="1"/>
  <c r="P18" i="2"/>
  <c r="Q43" i="2"/>
  <c r="L43" i="2"/>
  <c r="P41" i="2"/>
  <c r="S18" i="2" l="1"/>
  <c r="S20" i="2" s="1"/>
  <c r="P20" i="2"/>
  <c r="P252" i="2"/>
  <c r="P174" i="2"/>
  <c r="P80" i="2"/>
  <c r="P158" i="2"/>
  <c r="S156" i="2"/>
  <c r="S158" i="2" s="1"/>
  <c r="P165" i="2"/>
  <c r="P162" i="2"/>
  <c r="S159" i="2"/>
  <c r="S162" i="2" s="1"/>
  <c r="S163" i="2"/>
  <c r="S165" i="2" s="1"/>
  <c r="S250" i="2"/>
  <c r="S252" i="2" s="1"/>
  <c r="S84" i="2"/>
  <c r="P84" i="2"/>
  <c r="S88" i="2"/>
  <c r="P88" i="2"/>
  <c r="P346" i="2"/>
  <c r="S339" i="2"/>
  <c r="S346" i="2" s="1"/>
  <c r="S333" i="2"/>
  <c r="S334" i="2" s="1"/>
  <c r="S166" i="2"/>
  <c r="S174" i="2" s="1"/>
  <c r="S24" i="2"/>
  <c r="P42" i="2"/>
  <c r="S42" i="2" s="1"/>
  <c r="P24" i="2"/>
  <c r="S41" i="2"/>
  <c r="Q45" i="2"/>
  <c r="N45" i="2"/>
  <c r="L45" i="2"/>
  <c r="P44" i="2"/>
  <c r="S43" i="2" l="1"/>
  <c r="P43" i="2"/>
  <c r="N43" i="2"/>
  <c r="P45" i="2"/>
  <c r="S44" i="2"/>
  <c r="S45" i="2" s="1"/>
  <c r="P7" i="2" l="1"/>
  <c r="S7" i="2" s="1"/>
  <c r="P6" i="2"/>
  <c r="S6" i="2" s="1"/>
  <c r="Q8" i="2"/>
  <c r="N8" i="2"/>
  <c r="L8" i="2"/>
  <c r="P321" i="2"/>
  <c r="S321" i="2" s="1"/>
  <c r="Q322" i="2"/>
  <c r="N322" i="2"/>
  <c r="L322" i="2"/>
  <c r="S8" i="2" l="1"/>
  <c r="P8" i="2"/>
  <c r="S322" i="2"/>
  <c r="P322" i="2"/>
  <c r="N28" i="2" l="1"/>
  <c r="Q28" i="2"/>
  <c r="L28" i="2"/>
  <c r="P92" i="2" l="1"/>
  <c r="S92" i="2" s="1"/>
  <c r="P349" i="2"/>
  <c r="S349" i="2" s="1"/>
  <c r="N127" i="2"/>
  <c r="L127" i="2"/>
  <c r="P126" i="2"/>
  <c r="S126" i="2" s="1"/>
  <c r="P115" i="2"/>
  <c r="S115" i="2" s="1"/>
  <c r="P95" i="2" l="1"/>
  <c r="S95" i="2" l="1"/>
  <c r="N101" i="2" l="1"/>
  <c r="L101" i="2"/>
  <c r="P99" i="2"/>
  <c r="S99" i="2" s="1"/>
  <c r="P100" i="2"/>
  <c r="S100" i="2" s="1"/>
  <c r="P98" i="2"/>
  <c r="P101" i="2" l="1"/>
  <c r="S98" i="2"/>
  <c r="S101" i="2" s="1"/>
  <c r="P120" i="2" l="1"/>
  <c r="S120" i="2" s="1"/>
  <c r="P119" i="2"/>
  <c r="P118" i="2"/>
  <c r="S118" i="2" s="1"/>
  <c r="P117" i="2"/>
  <c r="S117" i="2" l="1"/>
  <c r="P122" i="2"/>
  <c r="S119" i="2"/>
  <c r="N106" i="2"/>
  <c r="Q106" i="2"/>
  <c r="L106" i="2"/>
  <c r="P103" i="2"/>
  <c r="S103" i="2" s="1"/>
  <c r="P104" i="2"/>
  <c r="S104" i="2" s="1"/>
  <c r="P105" i="2"/>
  <c r="S105" i="2" s="1"/>
  <c r="S122" i="2" l="1"/>
  <c r="Q112" i="2"/>
  <c r="N112" i="2"/>
  <c r="L112" i="2"/>
  <c r="P111" i="2"/>
  <c r="S111" i="2" s="1"/>
  <c r="P110" i="2"/>
  <c r="S110" i="2" s="1"/>
  <c r="P109" i="2"/>
  <c r="S109" i="2" s="1"/>
  <c r="P108" i="2"/>
  <c r="S108" i="2" s="1"/>
  <c r="P107" i="2"/>
  <c r="Q48" i="2"/>
  <c r="N48" i="2"/>
  <c r="L48" i="2"/>
  <c r="P47" i="2"/>
  <c r="S47" i="2" s="1"/>
  <c r="P46" i="2"/>
  <c r="S46" i="2" s="1"/>
  <c r="Q116" i="2"/>
  <c r="N116" i="2"/>
  <c r="L116" i="2"/>
  <c r="P114" i="2"/>
  <c r="S114" i="2" s="1"/>
  <c r="P113" i="2"/>
  <c r="Q127" i="2"/>
  <c r="P125" i="2"/>
  <c r="S125" i="2" s="1"/>
  <c r="P124" i="2"/>
  <c r="S124" i="2" s="1"/>
  <c r="P123" i="2"/>
  <c r="Q351" i="2"/>
  <c r="N351" i="2"/>
  <c r="L351" i="2"/>
  <c r="P350" i="2"/>
  <c r="S350" i="2" s="1"/>
  <c r="P348" i="2"/>
  <c r="S348" i="2" s="1"/>
  <c r="P347" i="2"/>
  <c r="S347" i="2" s="1"/>
  <c r="P127" i="2" l="1"/>
  <c r="P112" i="2"/>
  <c r="S107" i="2"/>
  <c r="S112" i="2" s="1"/>
  <c r="S48" i="2"/>
  <c r="P48" i="2"/>
  <c r="P116" i="2"/>
  <c r="S113" i="2"/>
  <c r="S116" i="2" s="1"/>
  <c r="S123" i="2"/>
  <c r="S127" i="2" s="1"/>
  <c r="S351" i="2"/>
  <c r="P351" i="2"/>
  <c r="N26" i="2" l="1"/>
  <c r="Q26" i="2"/>
  <c r="L26" i="2"/>
  <c r="N22" i="2"/>
  <c r="Q22" i="2"/>
  <c r="L22" i="2"/>
  <c r="P25" i="2" l="1"/>
  <c r="S25" i="2" l="1"/>
  <c r="S26" i="2" s="1"/>
  <c r="P26" i="2"/>
  <c r="Q271" i="2" l="1"/>
  <c r="L271" i="2"/>
  <c r="Q283" i="2"/>
  <c r="L283" i="2"/>
  <c r="Q275" i="2"/>
  <c r="L275" i="2"/>
  <c r="N283" i="2" l="1"/>
  <c r="S283" i="2"/>
  <c r="P283" i="2"/>
  <c r="P271" i="2"/>
  <c r="S271" i="2"/>
  <c r="S275" i="2"/>
  <c r="P275" i="2"/>
  <c r="N275" i="2"/>
  <c r="N271" i="2"/>
  <c r="Q194" i="2"/>
  <c r="L194" i="2"/>
  <c r="N194" i="2" l="1"/>
  <c r="P193" i="2"/>
  <c r="P194" i="2" s="1"/>
  <c r="S193" i="2" l="1"/>
  <c r="S194" i="2" s="1"/>
  <c r="Q130" i="2" l="1"/>
  <c r="N130" i="2"/>
  <c r="L130" i="2"/>
  <c r="P129" i="2"/>
  <c r="S129" i="2" s="1"/>
  <c r="P128" i="2"/>
  <c r="P102" i="2"/>
  <c r="P106" i="2" s="1"/>
  <c r="Q316" i="2"/>
  <c r="N316" i="2"/>
  <c r="L316" i="2"/>
  <c r="P315" i="2"/>
  <c r="S315" i="2" s="1"/>
  <c r="P312" i="2"/>
  <c r="S312" i="2" s="1"/>
  <c r="P130" i="2" l="1"/>
  <c r="S128" i="2"/>
  <c r="S130" i="2" s="1"/>
  <c r="S102" i="2"/>
  <c r="S106" i="2" s="1"/>
  <c r="S316" i="2"/>
  <c r="P316" i="2"/>
  <c r="P27" i="2" l="1"/>
  <c r="P28" i="2" s="1"/>
  <c r="S27" i="2" l="1"/>
  <c r="S28" i="2" s="1"/>
  <c r="P21" i="2" l="1"/>
  <c r="P22" i="2" s="1"/>
  <c r="S21" i="2" l="1"/>
  <c r="S22" i="2" l="1"/>
</calcChain>
</file>

<file path=xl/sharedStrings.xml><?xml version="1.0" encoding="utf-8"?>
<sst xmlns="http://schemas.openxmlformats.org/spreadsheetml/2006/main" count="1989" uniqueCount="467">
  <si>
    <t>ODOT</t>
  </si>
  <si>
    <t>Phase</t>
  </si>
  <si>
    <t>PE</t>
  </si>
  <si>
    <t>MTIP ID #</t>
  </si>
  <si>
    <t>Project Description</t>
  </si>
  <si>
    <t>Air Quality Status</t>
  </si>
  <si>
    <t/>
  </si>
  <si>
    <t>Total Fed+ Req Match</t>
  </si>
  <si>
    <t>Total All Sources</t>
  </si>
  <si>
    <t>$</t>
  </si>
  <si>
    <t xml:space="preserve">Source </t>
  </si>
  <si>
    <t>Source</t>
  </si>
  <si>
    <t>LTD</t>
  </si>
  <si>
    <t>OT</t>
  </si>
  <si>
    <t>PL</t>
  </si>
  <si>
    <t>Springfield</t>
  </si>
  <si>
    <t>Lane County</t>
  </si>
  <si>
    <t>Lane Co.</t>
  </si>
  <si>
    <t>Eugene</t>
  </si>
  <si>
    <t>CN</t>
  </si>
  <si>
    <t>Coburg</t>
  </si>
  <si>
    <t>RW</t>
  </si>
  <si>
    <t>UR</t>
  </si>
  <si>
    <t>Phase Status</t>
  </si>
  <si>
    <t>Approved</t>
  </si>
  <si>
    <t>Project Name</t>
  </si>
  <si>
    <t>TOTAL</t>
  </si>
  <si>
    <t>Work Type</t>
  </si>
  <si>
    <t>S</t>
  </si>
  <si>
    <t>BP</t>
  </si>
  <si>
    <t>CM</t>
  </si>
  <si>
    <t>M</t>
  </si>
  <si>
    <t>O</t>
  </si>
  <si>
    <t>BR</t>
  </si>
  <si>
    <t>TC</t>
  </si>
  <si>
    <t>STIP Key</t>
  </si>
  <si>
    <t>RTP Project Number / Ref.</t>
  </si>
  <si>
    <t>Federal Funding</t>
  </si>
  <si>
    <t>Federal Req. Match</t>
  </si>
  <si>
    <t>Other Funding</t>
  </si>
  <si>
    <t>CLMPO</t>
  </si>
  <si>
    <t>Central Lane MPO</t>
  </si>
  <si>
    <t>Lane Transit District</t>
  </si>
  <si>
    <t>Oregon DOT</t>
  </si>
  <si>
    <t>Au 072619</t>
  </si>
  <si>
    <t>TBD</t>
  </si>
  <si>
    <t>HSIP ZS30</t>
  </si>
  <si>
    <t>CMAQ Z400</t>
  </si>
  <si>
    <t>STBG Z230</t>
  </si>
  <si>
    <t>Funding used for preventative maintenance projects to extend useful life of current facilities</t>
  </si>
  <si>
    <t>PR</t>
  </si>
  <si>
    <t>OR99W: Theona Dr. (Eugene)</t>
  </si>
  <si>
    <t>Increase driver safety by constructing improvements to increase the intersection sight distance</t>
  </si>
  <si>
    <t>Lincoln St: 5th Ave. - 13th Ave. (Eugene)</t>
  </si>
  <si>
    <t>City of Eugene Signal Improvements (2024)</t>
  </si>
  <si>
    <t>T</t>
  </si>
  <si>
    <t>STBG Z240</t>
  </si>
  <si>
    <t>TA Z301</t>
  </si>
  <si>
    <t>Perf. Meas.</t>
  </si>
  <si>
    <t>C</t>
  </si>
  <si>
    <t>FFY</t>
  </si>
  <si>
    <t>--</t>
  </si>
  <si>
    <t xml:space="preserve">General formula funds to be used for projects at LTD's discretion. Funding to replace, rehabilitate and purchase buses and related equipment and to construct bus-related facilities. </t>
  </si>
  <si>
    <t>Replace energy storage systems on hybrid buses</t>
  </si>
  <si>
    <t>Transportation Alternatives - Urban (TAP-U) funding for the Eugene TMA to use on projects to be determined through their project selection process. Includes 2022, 2023, and 2024 funding.</t>
  </si>
  <si>
    <t>Surface Transportation Block Grant Program-Urban (STBG-U) funding for the Eugene TMA to use on projects to be determined through their project selection process.  Comprised of funding from FY22, 23 and 24 allocations.</t>
  </si>
  <si>
    <t>ACP0 Z230</t>
  </si>
  <si>
    <t>Central city corridor preservation</t>
  </si>
  <si>
    <t>Intersection improvements including adding a bicycle-only signal phase, replacing ADA ramps, and striping improvements to promote safer travel for all modes</t>
  </si>
  <si>
    <t>S,C</t>
  </si>
  <si>
    <t>HIP Z905</t>
  </si>
  <si>
    <t>Berkeley Park Path (Eugene)</t>
  </si>
  <si>
    <t>TA Z300</t>
  </si>
  <si>
    <t>Au 111720</t>
  </si>
  <si>
    <t>Au 022121</t>
  </si>
  <si>
    <r>
      <t xml:space="preserve">Construct protected two-way cycle-track; add bicycle specific signal heads and phasing to existing traffic signals various other intersection improvements to increase safety of motorists, cyclists and pedestrians </t>
    </r>
    <r>
      <rPr>
        <i/>
        <sz val="10"/>
        <rFont val="Calibri"/>
        <family val="2"/>
        <scheme val="minor"/>
      </rPr>
      <t>*ARTS</t>
    </r>
  </si>
  <si>
    <t>18th Ave at Hilyard St (Eugene)</t>
  </si>
  <si>
    <t>Oakway Rd protected bike lanes (Eugene)</t>
  </si>
  <si>
    <t>West Bank Path extension (Eugene)</t>
  </si>
  <si>
    <r>
      <t xml:space="preserve">Upgrade traffic signals at intersections to improve traffic flow and vehicle safety </t>
    </r>
    <r>
      <rPr>
        <i/>
        <sz val="10"/>
        <rFont val="Calibri"/>
        <family val="2"/>
        <scheme val="minor"/>
      </rPr>
      <t>*ARTS</t>
    </r>
  </si>
  <si>
    <t>Laura St upgrade (Springfield)</t>
  </si>
  <si>
    <t>Replacement of major bus components using 5307 funds</t>
  </si>
  <si>
    <t>Walking and biking network improvements (Springfield)</t>
  </si>
  <si>
    <t>EXEMPT / Safety - Projects that correct, improve, or eliminate a hazardous location or feature (IAC conf 11/3/21)</t>
  </si>
  <si>
    <t>EXEMPT / Mass Transit - Purchase of operating equipment for vehicles (IAC conf 4/26/20)</t>
  </si>
  <si>
    <t>EXEMPT / Safety - Projects that correct, improve, or eliminate a hazardous location or feature; Air Quality - Bicycle and pedestrian facilities (IAC conf 4/26/20)</t>
  </si>
  <si>
    <t>EXEMPT / Safety - Highway Safety Improvement Program implementation (IAC conf 4/26/20)</t>
  </si>
  <si>
    <t>EXEMPT / Safety - Highway Safety Improvement Program implementation; Air Quality - Bicycle and Pedestrian facilities (IAC conf 4/26/20)</t>
  </si>
  <si>
    <t>EXEMPT / Other-Planning and Technical Studies (IAC conf 4/26/20)</t>
  </si>
  <si>
    <t>EXEMPT / Safety - Pavement resurfacing and/or rehabilitation (IAC conf 12/9/21)</t>
  </si>
  <si>
    <t>HIP Z910</t>
  </si>
  <si>
    <r>
      <t xml:space="preserve">Congestion Mitigation and Air Quality improvements program (CMAQ) funding, projects to be determined through CLMPO project selection process. </t>
    </r>
    <r>
      <rPr>
        <i/>
        <sz val="10"/>
        <rFont val="Calibri"/>
        <family val="2"/>
        <scheme val="minor"/>
      </rPr>
      <t>*$329,822.96 CMAQ added March 2022 from canceled K21171</t>
    </r>
  </si>
  <si>
    <t>Eug/Spr</t>
  </si>
  <si>
    <t>Urbanized public transit capital funding for Federal fiscal year 2024. Funds will be transferred to FTA for delivery. Projects and programs to be determined based on funding requirements.</t>
  </si>
  <si>
    <t>Oregon Transportation Network - LTD FFY24</t>
  </si>
  <si>
    <r>
      <rPr>
        <b/>
        <sz val="10"/>
        <rFont val="Calibri"/>
        <family val="2"/>
        <scheme val="minor"/>
      </rPr>
      <t>CMAQ allocation</t>
    </r>
    <r>
      <rPr>
        <sz val="10"/>
        <rFont val="Calibri"/>
        <family val="2"/>
        <scheme val="minor"/>
      </rPr>
      <t xml:space="preserve"> for FY22, 23 and 24 (Eugene)</t>
    </r>
  </si>
  <si>
    <r>
      <rPr>
        <b/>
        <sz val="10"/>
        <rFont val="Calibri"/>
        <family val="2"/>
        <scheme val="minor"/>
      </rPr>
      <t>TA allocation</t>
    </r>
    <r>
      <rPr>
        <sz val="10"/>
        <rFont val="Calibri"/>
        <family val="2"/>
        <scheme val="minor"/>
      </rPr>
      <t xml:space="preserve"> FFY22, 23 and 24 - Eugene</t>
    </r>
  </si>
  <si>
    <r>
      <rPr>
        <b/>
        <sz val="10"/>
        <rFont val="Calibri"/>
        <family val="2"/>
        <scheme val="minor"/>
      </rPr>
      <t>STBG-Urban allocation</t>
    </r>
    <r>
      <rPr>
        <sz val="10"/>
        <rFont val="Calibri"/>
        <family val="2"/>
        <scheme val="minor"/>
      </rPr>
      <t xml:space="preserve"> FFY22-24 - Eugene</t>
    </r>
  </si>
  <si>
    <t>Central Lane MPO planning SFY25</t>
  </si>
  <si>
    <t>Central Lane MPO planning funds for Federal fiscal year 2024. Projects will be selected in the future through the MPO process.</t>
  </si>
  <si>
    <r>
      <t xml:space="preserve">LTD </t>
    </r>
    <r>
      <rPr>
        <b/>
        <sz val="10"/>
        <rFont val="Calibri"/>
        <family val="2"/>
        <scheme val="minor"/>
      </rPr>
      <t>5337</t>
    </r>
    <r>
      <rPr>
        <sz val="10"/>
        <rFont val="Calibri"/>
        <family val="2"/>
        <scheme val="minor"/>
      </rPr>
      <t xml:space="preserve"> Formula Funds (FY21-24)</t>
    </r>
  </si>
  <si>
    <r>
      <t xml:space="preserve">LTD </t>
    </r>
    <r>
      <rPr>
        <b/>
        <sz val="10"/>
        <rFont val="Calibri"/>
        <family val="2"/>
        <scheme val="minor"/>
      </rPr>
      <t>5339</t>
    </r>
    <r>
      <rPr>
        <sz val="10"/>
        <rFont val="Calibri"/>
        <family val="2"/>
        <scheme val="minor"/>
      </rPr>
      <t xml:space="preserve"> Formula Funds (FY21-24)</t>
    </r>
  </si>
  <si>
    <t>Work Type:</t>
  </si>
  <si>
    <t>Performance Measure (Federal):</t>
  </si>
  <si>
    <t>Safety</t>
  </si>
  <si>
    <t>CMAQ</t>
  </si>
  <si>
    <t>Roadway Safety</t>
  </si>
  <si>
    <t>Pavement and Bridge Condition on the NHS</t>
  </si>
  <si>
    <t>Transit Asset Management</t>
  </si>
  <si>
    <t>Performance of the NHS</t>
  </si>
  <si>
    <t>A</t>
  </si>
  <si>
    <t>Bike Ped</t>
  </si>
  <si>
    <t>Operations</t>
  </si>
  <si>
    <t>Preservation</t>
  </si>
  <si>
    <t>Planning</t>
  </si>
  <si>
    <t>Transit</t>
  </si>
  <si>
    <t>Bridge</t>
  </si>
  <si>
    <t>ADA</t>
  </si>
  <si>
    <t>Transit Capital</t>
  </si>
  <si>
    <t>(year + month + two digit identifier)</t>
  </si>
  <si>
    <r>
      <rPr>
        <b/>
        <sz val="10"/>
        <rFont val="Calibri"/>
        <family val="2"/>
        <scheme val="minor"/>
      </rPr>
      <t xml:space="preserve">MTIP ID# </t>
    </r>
    <r>
      <rPr>
        <sz val="10"/>
        <rFont val="Calibri"/>
        <family val="2"/>
        <scheme val="minor"/>
      </rPr>
      <t>syntax = YYMMNN</t>
    </r>
  </si>
  <si>
    <t>based on date of original MPO approval into the TIP</t>
  </si>
  <si>
    <t>RTP Goals (2045 RTP):</t>
  </si>
  <si>
    <t>Transportation Choices</t>
  </si>
  <si>
    <t>Safety, Security, and Resiliency</t>
  </si>
  <si>
    <t>Healthy People and Environment</t>
  </si>
  <si>
    <t>Equity</t>
  </si>
  <si>
    <t>Economic Vitality</t>
  </si>
  <si>
    <t>Reliability and Efficiency</t>
  </si>
  <si>
    <t>System Asset Preservation</t>
  </si>
  <si>
    <t>Regional Primary Funding Considerations (from the 28 RTP Objectives):</t>
  </si>
  <si>
    <t>Eliminate fatal and serious injury crashes for all modes of travel.</t>
  </si>
  <si>
    <t>Preserve and maintain transportation system assets to maximize their useful life and minimize project construction and maintenance costs.</t>
  </si>
  <si>
    <t>Eliminate barriers that people of color, low-income people, youth, older adults, people with disabilities and other historically excluded communities face meeting their travel needs.</t>
  </si>
  <si>
    <t>Reduce the transportation system's vulnerability to natural disasters and climate change.</t>
  </si>
  <si>
    <t>Improve public health by providing safe, comfortable, and convenient transportation options that support active living and physical activity for all ages and abilities to meet daily needs and access services.</t>
  </si>
  <si>
    <t>Increase the percentage of trips made using active and low carbon transportation modes while reducing vehicle miles traveled within our region.</t>
  </si>
  <si>
    <t>Strive to reduce vehicle-related greenhouse gas emissions and congestion through more sustainable street, bike, pedestrian, transit, and rail network design, location, and management.</t>
  </si>
  <si>
    <t>Complete gaps in the regional bicycle and pedestrian networks, including paths.</t>
  </si>
  <si>
    <t>TSI Roadway Policies 1, 2</t>
  </si>
  <si>
    <t>PB-231; TSI Roadway Policy 1; TSI System-wide Policy 2, 4; TSI Pedestrian Policy 1, 2</t>
  </si>
  <si>
    <t>RTP Objective 1; TSI Roadway Policy 1</t>
  </si>
  <si>
    <t>TSI Transit Policy 1</t>
  </si>
  <si>
    <t>Finance Policy 2</t>
  </si>
  <si>
    <t>RTP Objective 8</t>
  </si>
  <si>
    <t>TSI System-wide Policy 2, 3</t>
  </si>
  <si>
    <t>East-West Connector Feasibility Study (Coburg)</t>
  </si>
  <si>
    <t>Draft</t>
  </si>
  <si>
    <t>N Coburg Industrial Way Pavement Preservation (Coburg)</t>
  </si>
  <si>
    <t xml:space="preserve">RTP Funding Consideration 2, 5, 8 </t>
  </si>
  <si>
    <r>
      <rPr>
        <b/>
        <sz val="10"/>
        <rFont val="Calibri"/>
        <family val="2"/>
        <scheme val="minor"/>
      </rPr>
      <t>STBG-Urban allocation</t>
    </r>
    <r>
      <rPr>
        <sz val="10"/>
        <rFont val="Calibri"/>
        <family val="2"/>
        <scheme val="minor"/>
      </rPr>
      <t xml:space="preserve"> FFY25-27 - Eugene</t>
    </r>
  </si>
  <si>
    <t>Surface Transportation Block Grant Program-Urban (STBG-U) funding for the Eugene TMA to use on projects to be determined through their project selection process.  Comprised of funding from FY25, 26 and 27 allocations. Includes funding reserved each year for regional planning, regional transportation demand management, and electronic transportation improvement program licensing</t>
  </si>
  <si>
    <t>STBG Y230</t>
  </si>
  <si>
    <t>TA Y301</t>
  </si>
  <si>
    <r>
      <rPr>
        <b/>
        <sz val="10"/>
        <rFont val="Calibri"/>
        <family val="2"/>
        <scheme val="minor"/>
      </rPr>
      <t>TA allocation</t>
    </r>
    <r>
      <rPr>
        <sz val="10"/>
        <rFont val="Calibri"/>
        <family val="2"/>
        <scheme val="minor"/>
      </rPr>
      <t xml:space="preserve"> FFY25, 26 and 27 - Eugene</t>
    </r>
  </si>
  <si>
    <t>Listed in RTP p151</t>
  </si>
  <si>
    <t>Study to determine the feasibility and potential alignment of a new east-west freight and commuter connection between North Coburg Rd and Interstate 5, north of the City of Coburg. Such a connector would help mitigate safety and mobility concerns in Coburg's historic downtown.</t>
  </si>
  <si>
    <t>HIP Y910</t>
  </si>
  <si>
    <t>CRP Y601</t>
  </si>
  <si>
    <t>Springfield Transportation System Planning 2024</t>
  </si>
  <si>
    <t>RTP Goal 1; Funding Consideration 1, 3, 8</t>
  </si>
  <si>
    <t>Goodpasture Island Rd Bridge seismic retrofit (Eugene)</t>
  </si>
  <si>
    <t>RTP Goal 2, 7</t>
  </si>
  <si>
    <t>Project will strengthen the existing bridge on Goodpasture Island Rd over the Delta Highway (bridge number 09359) to reduce the structure's vulnerability during a seismic event.</t>
  </si>
  <si>
    <t>Bailey Hill Rd and Bertelsen Rd roundabout (Eugene)</t>
  </si>
  <si>
    <t>Project will construct a roundabout with accompanying bicycle and pedestrian facilities at the intersection of Bailey Hill Rd and Bertelsen Rd to reduce vehicle speeds at the intersection and continuing on to more dense areas of Eugene.</t>
  </si>
  <si>
    <t>315; RTP Goal 1; Funding Consideration 1, 5</t>
  </si>
  <si>
    <t>CMAQ Y400</t>
  </si>
  <si>
    <t>RTP Goal 1; Funding Considerations 1, 5, 6</t>
  </si>
  <si>
    <t>Wilkes Dr: River Rd to River Lp 1, urban upgrades (Eugene)</t>
  </si>
  <si>
    <t>RTP Goal 7; Funding Considerations 1, 2</t>
  </si>
  <si>
    <t>PR,S</t>
  </si>
  <si>
    <t>RTP page151</t>
  </si>
  <si>
    <t>SmartTrips: New Movers and Mobility Options (2025-2027)</t>
  </si>
  <si>
    <t>Individualized marketing to reduce drive-alone trips and increase biking, walking, public transit and other transportation options focusing on people new to the community. Includes surveys to gather essential information about transportation behavior and awareness of resources.</t>
  </si>
  <si>
    <t>TD</t>
  </si>
  <si>
    <t>RTP Goal 1; Funding Considerations 5, 6, 7</t>
  </si>
  <si>
    <t>30th Ave Active Transportation Corridor Design (Lane County)</t>
  </si>
  <si>
    <t>BP,CM</t>
  </si>
  <si>
    <t>Franklin Blvd a Partnership to Rebuild and Revive a Corridor</t>
  </si>
  <si>
    <t>S,C, BP, PR</t>
  </si>
  <si>
    <t>Construction of an approximately 0.13 mile path through Berkeley Park, connecting Wilson St to a higher density housing development parking lot and then connecting to Fern Ridge Trail through the park. The path will improve access and safety for people walking and biking through the area.</t>
  </si>
  <si>
    <t>Upgrade Laura Street (MP 0.12 to MP 0.39) to urban standards to create a road that provides safe facilities for all users, avoid further costly pavement treatments, and facilitate the transfer of facility from Lane County to city of Springfield. Upgrade includes sidewalks, curbs, storm water treatment and bike lanes.</t>
  </si>
  <si>
    <t>RTP Goal 2</t>
  </si>
  <si>
    <t>HSIP YS32</t>
  </si>
  <si>
    <t>Virginia/Daisy Ave.: 32nd St. to Bob Straub Parkway (Springfield)</t>
  </si>
  <si>
    <t>Design and install various pedestrian and bicycle treatments consistent with a bicycle boulevard on Virginia Avenue/Daisy Avenue. These treatments include improvements to pedestrian crossings, speed bumps and adding bike lane pavement markings. *ARTS</t>
  </si>
  <si>
    <t>Lane County Local Road Curve Treatments (2027)</t>
  </si>
  <si>
    <r>
      <t xml:space="preserve">Install or modify curve safety signing on seven local roads in Lane County (Clear Lake Road, Crow Road, Central Road, Jasper Road, Jasper-Lowell Road, Marcola Road, and Territorial Highway.) to help reduce the number of speed related crashes. Improvements may include oversized/fluorescent signs, warning flashers or speed feedback signs. Cost estimate also includes a speed evaluation study for all seven corridors. (ARTS) </t>
    </r>
    <r>
      <rPr>
        <i/>
        <sz val="10"/>
        <rFont val="Calibri"/>
        <family val="2"/>
        <scheme val="minor"/>
      </rPr>
      <t>*includes locations outside of CLMPO boundaries</t>
    </r>
  </si>
  <si>
    <t>HSIP YS30</t>
  </si>
  <si>
    <t>Project will result in treatments (to be determined through planning phase) to bring this section of Wilkes Dr up to urban standards in anticipation of a jurisdictional transfer of this facility to City of Eugene. Project will enhance multimodal accessibility and preserve pavement. Construction is anticipated in the 2027-2030 TIP cycle.</t>
  </si>
  <si>
    <t>Clear Lake Rd: Lakeview Dr to Hwy 99 pavement preserv. (Eug)</t>
  </si>
  <si>
    <t>Pavement preservation along Clear Lake Rd from Highway 99 to the urban boundary (approximately at Lakeview Dr). This project will prevent more costly repairs in the future and promote safety. Project includes speed treatments, safety countermeasure, and operational upgrades at Green Hill Rd intersection to include rehabilitation of conduits and junction boxes and a signal upgrade.</t>
  </si>
  <si>
    <t>Extend West Bank shared-use Path north from Hunsaker St to Admirals St, adding sidewalk to Admiral St and enhanced crosswalks at River Loop 1  and Wilkes Drive crossings to reduce congestion and improve air quality.</t>
  </si>
  <si>
    <t>Transportation Alternatives - Urban (TAP-U) funding for the Eugene TMA to use on projects to be determined through their project selection process. Includes FY2025, 2026, and 2027 allocations. Includes funding reserved each year for regional safe routes to school</t>
  </si>
  <si>
    <t>TD,C</t>
  </si>
  <si>
    <t>Coburg Rd: Crescent Ave - Ferry St Br Multimodal Plan (Eug)</t>
  </si>
  <si>
    <t>Project is along 30th Avenue between Agate St and McVay Hwy (OR-225). Engineering for a shared-used path on the south side of 30th Ave, center medians and turning lanes, and a roundabout at Eldon Schafer Dr. Determination of needed right of way, environmental review and associated permit needs, and construction cost estimate. Right of Way acquisition and construction are anticipated in the 2027-2030 TIP cycle.</t>
  </si>
  <si>
    <t>Airport Rd: Douglas Dr-Old Airport Rd, pvmnt preserv. (Eug)</t>
  </si>
  <si>
    <t>Canceled</t>
  </si>
  <si>
    <t>Au 080322</t>
  </si>
  <si>
    <t>Central Lane MPO planning SFY27</t>
  </si>
  <si>
    <t>Central Lane MPO planning SFY28</t>
  </si>
  <si>
    <t>Planning funds for projects identified in state fiscal year 2028 of the Unified Planning Work Program (UPWP). The UPWP is a guide for transportation planning activities to be conducted over the course of each state fiscal year (July 1 to June 30).</t>
  </si>
  <si>
    <t>PL Y450</t>
  </si>
  <si>
    <t>5303 21MP</t>
  </si>
  <si>
    <t>Planning funds for projects identified in state fiscal year 2027 of the Unified Planning Work Program (UPWP). The UPWP is a guide for transportation planning activities to be conducted over the course of each state fiscal year (July 1 to June 30).</t>
  </si>
  <si>
    <t>Central Lane MPO planning SFY26</t>
  </si>
  <si>
    <t>Planning funds for projects identified in state fiscal year 2026 of the Unified Planning Work Program (UPWP). The UPWP is a guide for transportation planning activities to be conducted over the course of each state fiscal year (July 1 to June 30).</t>
  </si>
  <si>
    <t>General formula funds to be used for projects at LTD's discretion. Funding for maintenance, replacement, and rehabilitation transit asset projects of existing high-intensity fixed guideway and high-intensity motorbus systems to maintain a state of good repair.</t>
  </si>
  <si>
    <t>Formula STIF</t>
  </si>
  <si>
    <t>MPO appr</t>
  </si>
  <si>
    <t>RTP Goals 6, 7</t>
  </si>
  <si>
    <t>RTP Goal 1</t>
  </si>
  <si>
    <t>Project will upgrade safety features and passenger amenities along Lane Transit District's frequent transit network, which hosts highest ridership stops. Some investments include real time information infrastructure, shelter or station improvements, transit signal priority, wayfinding signage, bicycle lockers, ADA improvements, ticket vending machines, and enhanced lighting. These investments will enhance comfort and increase transit ridership.</t>
  </si>
  <si>
    <t>Replacement of vehicles that have met their useful life to improve safety and reliability of transit service using FTA 5339(a) funding.</t>
  </si>
  <si>
    <t>Replacement of vehicles that have met their useful life to improve safety and reliability of transit service using FTA 5337 funding.</t>
  </si>
  <si>
    <t>Replacement of vehicles that have met their useful life to improve safety and reliability of transit service using FTA 5310 funding.</t>
  </si>
  <si>
    <t>Mill Street: S. A Street to Centennial Boulevard (Springfield)</t>
  </si>
  <si>
    <t>Repave roadway to create a smoother driving surface and make ADA upgrades. Complete reconstruction from Main St to Centennial Blvd. Decorative lighting from Main St to A St, replacement of sanitary sewer line, lateral lining, complete replacement of storm water line, adding bicycle facilities, adding traffic calming measures.</t>
  </si>
  <si>
    <t>RTP Objective 4, 7; TSI Roadway Policy 1; Finance Policy 2</t>
  </si>
  <si>
    <t>EXEMPT / Safety - Pavement resurfacing and/or rehabilitation (IAC conf 4/26/20)</t>
  </si>
  <si>
    <t>Gilham Road: Ayers Road to Mirror Pond Way</t>
  </si>
  <si>
    <t>Design and build pavement and sidewalk improvements to extend useful life and improve pedestrian safety. Constructing between Ayers Road and Don Juan Avenue.</t>
  </si>
  <si>
    <t>EXEMPT / Safety - Pavement resurfacing and/or rehabilitation; Air Quality - Bicycle and pedestrian facilities (IAC conf 4/26/20)</t>
  </si>
  <si>
    <t>Au 110519</t>
  </si>
  <si>
    <t>Amazon Creek Bridge at Bailey Hill Rd (Eugene)</t>
  </si>
  <si>
    <t>Strengthening of bridge #40039 on Bailey Hill Rd over Amazon Creek to help prevent damage from an earthquake</t>
  </si>
  <si>
    <t>TSI System-Wide Policy 1, 3; Finance Policy 2</t>
  </si>
  <si>
    <t>EXEMPT / Safety - Projects that correct, improve, or eliminate a hazardous location or feature. (IAC conf 11/3/21)</t>
  </si>
  <si>
    <t>Au 112421</t>
  </si>
  <si>
    <t>LTD's ongoing preventive maintenance program to extend useful life of current assets using FTA 5307 funds.</t>
  </si>
  <si>
    <t>Replacement of major bus components to extend useful life of current assets using FTA 5307 funds.</t>
  </si>
  <si>
    <t>LTD Preventive Maintenance 2026 (5307)</t>
  </si>
  <si>
    <t>LTD Preventive Maintenance 2025 (5307)</t>
  </si>
  <si>
    <t>LTD Preventive Maintenance 2027 (5307)</t>
  </si>
  <si>
    <t>LTD EmX Franklin &amp; Gateway Station Treatments (5337)</t>
  </si>
  <si>
    <t>EmX platforms along Franklin and at Gateway Station will be changed for purposes of passenger safety, comfort, and accessibility while furthering LTD’s sustainability goals. Treatments may include but not be limited to repainting structures, installing new signage, repairs and replacement to hardscapes, and rehabilitating furniture and shelters.</t>
  </si>
  <si>
    <t>LTD RideSource Facility Expansion (5307)</t>
  </si>
  <si>
    <t>Address needs in the Glenwood Board Room including changes to layout, technology updates, furniture, space capacity, finishes, storage, access and security, as well as a kitchenette.</t>
  </si>
  <si>
    <t>LTD Fixed Route Infrastructure (5307)</t>
  </si>
  <si>
    <t>Update signs, shelters, furniture, and other equipment at various transit stops along Lane Transit District's fixed route transit network, increasing accessibility, comfort, and passenger safety at these boarding areas.</t>
  </si>
  <si>
    <t>LTD Alternative Fuels Infrastructure (5307)</t>
  </si>
  <si>
    <t>Installation and/or upgrades to LTD's Glenwood facilities in order to fuel, service, and repair new vehicles with innovative propulsion technologies.</t>
  </si>
  <si>
    <t>Glenwood Transit Facilities Treatments, LTD (5307)</t>
  </si>
  <si>
    <t>LTD Glenwood Board Room Upgrades (5307)</t>
  </si>
  <si>
    <t>Fixed Route Bus Replacement 2027 LTD (5339)</t>
  </si>
  <si>
    <t>Fixed Route Bus Replacement 2027 LTD (5337)</t>
  </si>
  <si>
    <t>ADA Bus Replacement 2027 LTD (5310)</t>
  </si>
  <si>
    <t>LTD Associated Capital Maintenance 2025 (5307)</t>
  </si>
  <si>
    <t>LTD Associated Capital Maintenance 2026 (5307)</t>
  </si>
  <si>
    <t>LTD Associated Capital Maintenance 2027 (5307)</t>
  </si>
  <si>
    <t>Preventive Maintenance (LTD)</t>
  </si>
  <si>
    <t>LTD Associated Capital Maintenance (2024)</t>
  </si>
  <si>
    <t>Energy Storage System Replacement 2024 (LTD)</t>
  </si>
  <si>
    <t>Develop a multimodal plan for Coburg Road from Ferry Street Bridge to Crescent Avenue. Develop a design concept for the street to function better for all modes with an emphasis on walking, biking and buses. Enhanced safety for all modes, reduce congestion, and increase reliability of bus service.</t>
  </si>
  <si>
    <t>RTP Objective 2, 7; TDM Policy 1</t>
  </si>
  <si>
    <t>LCOG</t>
  </si>
  <si>
    <t>Maxwell Road and Prairie Road (Eugene)</t>
  </si>
  <si>
    <t>Provide continuous walking route from River Road neighborhood and Bethel neighborhood, includes ADA access ramps, pedestrian countdown timers and APS, sidewalks, and crosswalks.</t>
  </si>
  <si>
    <t>Au 050120</t>
  </si>
  <si>
    <t>TA M3E1</t>
  </si>
  <si>
    <t>Bicycle and pedestrian improvements including protective barriers, reconfiguration of northbound travel lane, upgrading pedestrian islands to add beacons, adding bike signal at Cal Young and reconfiguirng Cal Young intersection to better connect the shared-use path on Coburg to the protected bike lanes on Oakway.</t>
  </si>
  <si>
    <t>Chambers St seismic bridge retrofits (Eugene)</t>
  </si>
  <si>
    <r>
      <t xml:space="preserve">Seismic strengthening of bridges in the event of a seismic event. </t>
    </r>
    <r>
      <rPr>
        <i/>
        <sz val="10"/>
        <rFont val="Calibri"/>
        <family val="2"/>
        <scheme val="minor"/>
      </rPr>
      <t>br# 40040 &amp; 39C184</t>
    </r>
  </si>
  <si>
    <t>EXEMPT / Safety - Projects that correct, improve, or eliminate a hazardous location or feature (IAC conf 4/26/20)</t>
  </si>
  <si>
    <t>Au 050521</t>
  </si>
  <si>
    <t>Q St: 5th St to Pioneer Pkwy East reconstruct (Springfield)</t>
  </si>
  <si>
    <t>Hunsaker Lane: Daffodil Ct. to Taito St. (Eugene)</t>
  </si>
  <si>
    <t>N Coburg Industrial Way (Coburg)</t>
  </si>
  <si>
    <r>
      <t xml:space="preserve">Preservation of roadway surface to extend the useful life of the facility from 750' north of Pearl St to Trail's End Park. Project includes new striping for bicycle lanes. </t>
    </r>
    <r>
      <rPr>
        <i/>
        <sz val="10"/>
        <rFont val="Calibri"/>
        <family val="2"/>
        <scheme val="minor"/>
      </rPr>
      <t>*This project was combined 11/23/22 into K21327</t>
    </r>
  </si>
  <si>
    <t>Addressing highest need locations for filling gaps in the walking and biking networks and near schools and the downtown corridor in Springfield to complete connections, reduce congestion and address safety. Project includes two portable temporary rapid flashing beacons, crossing on Mohawk Blvd south of I St, crossing on 5th St north of Q St, flashing beacons at Pioneer Parkway East and West at E St, at Thurston Rd at 69th St, and EWEB path crossing enhancements with refuge islands at 5th and 19th Streets; sidewalk rehabilitation at various locations</t>
  </si>
  <si>
    <t>Modernization</t>
  </si>
  <si>
    <t>Phases:</t>
  </si>
  <si>
    <t>Preliminary Engineering / Design</t>
  </si>
  <si>
    <t>Right of Way Acquisition</t>
  </si>
  <si>
    <t>Utility Relocation</t>
  </si>
  <si>
    <t>Construction</t>
  </si>
  <si>
    <t>Other</t>
  </si>
  <si>
    <t>SCPN</t>
  </si>
  <si>
    <t>SC</t>
  </si>
  <si>
    <t>PN</t>
  </si>
  <si>
    <t>SP</t>
  </si>
  <si>
    <t>Not Applicable</t>
  </si>
  <si>
    <t>Not Applicable (IAC conf 4/26/20)</t>
  </si>
  <si>
    <t>Not Applicable (IAC conf 11/3/21)</t>
  </si>
  <si>
    <t>Not Applicable - Outside PM10 air quality maintenance area (IAC conf 11/3/21)</t>
  </si>
  <si>
    <t>P</t>
  </si>
  <si>
    <t>N</t>
  </si>
  <si>
    <t>F</t>
  </si>
  <si>
    <t>Interstate Freight Movement Reliability</t>
  </si>
  <si>
    <t>Congestion Mitigation and Air Quality</t>
  </si>
  <si>
    <t>Transportation Demand Management</t>
  </si>
  <si>
    <t xml:space="preserve">Transportation planning work to include updates to Springfield's Transportation System Plan to develop design concepts to facilitate pedestrian and bicycle projects. </t>
  </si>
  <si>
    <t>STBG Y240</t>
  </si>
  <si>
    <t>SWRC YS40</t>
  </si>
  <si>
    <t>R</t>
  </si>
  <si>
    <t>Transit Safety</t>
  </si>
  <si>
    <t>TR</t>
  </si>
  <si>
    <t>I-5 (NW OR) &amp; OR569 (Eugene) wrong way driving treatments</t>
  </si>
  <si>
    <t>OR569: Beltline ramp signal replacement at MP 10.5 (Eugene)</t>
  </si>
  <si>
    <t>NHPP Y001</t>
  </si>
  <si>
    <t>NF</t>
  </si>
  <si>
    <t>RTP Goal 6</t>
  </si>
  <si>
    <t>Northwest Oregon 2024-2027 ADA curb ramp design, phase 2</t>
  </si>
  <si>
    <r>
      <t xml:space="preserve">Design curb ramps to meet compliance with the Americans with Disabilities Act (ADA) standards. </t>
    </r>
    <r>
      <rPr>
        <i/>
        <sz val="10"/>
        <rFont val="Calibri"/>
        <family val="2"/>
        <scheme val="minor"/>
      </rPr>
      <t>*includes locations outside CLMPO</t>
    </r>
  </si>
  <si>
    <t>ACP0</t>
  </si>
  <si>
    <t>RTP Goal 1,4</t>
  </si>
  <si>
    <t>I-5: Northbound Muddy Creek bridge (Lane County)</t>
  </si>
  <si>
    <t>PNF</t>
  </si>
  <si>
    <t>RTP Goal 2,7</t>
  </si>
  <si>
    <t>I-5: NB McKenzie overflow bridge (MP 196.69)</t>
  </si>
  <si>
    <r>
      <t xml:space="preserve">Complete design to seismically retrofit the bridge to improve it to a state in which it could not only survive a large earthquake but also safely carry traffic immediately after. Bridge 08178N </t>
    </r>
    <r>
      <rPr>
        <i/>
        <sz val="10"/>
        <rFont val="Calibri"/>
        <family val="2"/>
        <scheme val="minor"/>
      </rPr>
      <t>(44.101991, -123.044359)</t>
    </r>
  </si>
  <si>
    <r>
      <t xml:space="preserve">Complete design to seismically retrofit the bridge to improve it to a state in which it could not only survive a large earthquake but also safely carry traffic immediately after. Bridge 08171N </t>
    </r>
    <r>
      <rPr>
        <i/>
        <sz val="10"/>
        <rFont val="Calibri"/>
        <family val="2"/>
        <scheme val="minor"/>
      </rPr>
      <t>(44.156434, -123.056861)</t>
    </r>
  </si>
  <si>
    <t>I-5: NB McKenzie overflow bridge (MP 196.19)</t>
  </si>
  <si>
    <r>
      <t xml:space="preserve">Complete design to seismically retrofit the bridge to improve it to a state in which it could not only survive a large earthquake but also safely carry traffic immediately after. Bridge 08180N </t>
    </r>
    <r>
      <rPr>
        <i/>
        <sz val="10"/>
        <rFont val="Calibri"/>
        <family val="2"/>
        <scheme val="minor"/>
      </rPr>
      <t>(44.094775, -123.045245)</t>
    </r>
  </si>
  <si>
    <t>Ferry St over SPRR, 4th, 6th, 7th Aves (City of Eugene)</t>
  </si>
  <si>
    <t>RTP Goals 6,7</t>
  </si>
  <si>
    <r>
      <t xml:space="preserve">Strengthen the existing bridge to maintain load rating for special hauling vehicles. Bridge 40056 </t>
    </r>
    <r>
      <rPr>
        <i/>
        <sz val="10"/>
        <rFont val="Calibri"/>
        <family val="2"/>
        <scheme val="minor"/>
      </rPr>
      <t>(44.0544559, -123.086188)</t>
    </r>
  </si>
  <si>
    <t>Enhanced Mobility E&amp;D (5310) - LTD FY27</t>
  </si>
  <si>
    <t>Urbanized area public transit capital funding to improve transit services to the special needs, seniors, and other transit-dependent populations.</t>
  </si>
  <si>
    <t>RTP Goal 1,6,7</t>
  </si>
  <si>
    <t>RTP Goal 6,7</t>
  </si>
  <si>
    <t>SWTR 5310</t>
  </si>
  <si>
    <t>Enhanced Mobility E&amp;D (5310) - LTD FY26</t>
  </si>
  <si>
    <t>Enhanced Mobility E&amp;D (5310) - LTD FY25</t>
  </si>
  <si>
    <t>SRC</t>
  </si>
  <si>
    <t>Bike Share Operations &amp; Expansion (Eugene)</t>
  </si>
  <si>
    <t>EXEMPT / Other-Planning and Technical Studies (IAC conf 2/14/23)</t>
  </si>
  <si>
    <t>Not Applicable (IAC conf 2/14/23)</t>
  </si>
  <si>
    <t>EXEMPT / Air Quality - Bicycle and Pedestrian facilities (IAC conf 2/14/23)</t>
  </si>
  <si>
    <t>Not Applicable - Outside PM10 air quality maintenance area (IAC conf 2/14/23)</t>
  </si>
  <si>
    <t>EXEMPT / Other - Specific activities which do not involve or lead directly to construction (IAC conf 2/14/23)</t>
  </si>
  <si>
    <t>EXEMPT / Safety - Widening narrow pavements or reconstructing bridges (no additional lanes) (IAC conf 2/14/23)</t>
  </si>
  <si>
    <t>EXEMPT / Safety - Highway Safety Improvement Program implementation (IAC conf 2/14/23)</t>
  </si>
  <si>
    <t>EXEMPT / Other - Planning and Technical Studies (IAC conf 2/14/23)</t>
  </si>
  <si>
    <t>EXEMPT / Safety - Projects that correct, improve, or eliminate a hazardous location or feature (IAC conf 2/14/23)</t>
  </si>
  <si>
    <r>
      <t>EXEMPT / Safety - Pavement resurfacing and/or rehabilitation; lighting improvements; Air Quality - bicycle and pedestrian facilities *</t>
    </r>
    <r>
      <rPr>
        <i/>
        <sz val="10"/>
        <rFont val="Calibri"/>
        <family val="2"/>
        <scheme val="minor"/>
      </rPr>
      <t>see NEPA Air Quality Report of 08-17-16</t>
    </r>
    <r>
      <rPr>
        <sz val="10"/>
        <rFont val="Calibri"/>
        <family val="2"/>
        <scheme val="minor"/>
      </rPr>
      <t xml:space="preserve"> (IAC conf 2/14/23)</t>
    </r>
  </si>
  <si>
    <t>EXEMPT / Safety - Pavement resurfacing and/or rehabilitation; Safety - Projects that correct, improve, or eliminate a hazardous location or feature (IAC conf 2/14/23)</t>
  </si>
  <si>
    <t>EXEMPT / Safety - Pavement resurfacing and/or rehabilitation (IAC conf 2/14/23)</t>
  </si>
  <si>
    <t>EXEMPT / Mass Transit - Operating assistance to transit agencies (IAC conf 2/14/23)</t>
  </si>
  <si>
    <t>EXEMPT / Mass Transit - Purchase of new buses to replace existing vehicles or for minor expansions of the fleet. (IAC conf 2/14/23)</t>
  </si>
  <si>
    <t>EXEMPT / Mass Transit - Reconstruction or renovation of transit buildings and structures. (IAC conf 2/14/23)</t>
  </si>
  <si>
    <t>EXEMPT / Mass Transit - Rehabilitation of transit vehicles. (IAC conf 2/14/23)</t>
  </si>
  <si>
    <t>EXEMPT / Mass Transit - Reconstruction or renovation of transit buildings and structures; Construction of small passenger shelters and information kiosks. (IAC conf 2/14/23)</t>
  </si>
  <si>
    <t>EXEMPT / Mass Transit - Reconstruction or renovation of transit buildings and structures; Purchase of office, shop , and operating equipment for existing facilities. (IAC conf 2/14/23)</t>
  </si>
  <si>
    <t>EXEMPT / Safety - Projects that correct, improve, or eliminate a hazardous location or feature; Safety - Lighting improvements; Mass Transit - Reconstruction or renovation of transit buildings and structures; Mass Transit - Construction of small passenger shelters and information kiosks (IAC conf 2/14/23)</t>
  </si>
  <si>
    <t>EXEMPT / Mass Transit - Purchase of operating equipment for vehicles (IAC conf 2/14/23)</t>
  </si>
  <si>
    <r>
      <t xml:space="preserve">EXEMPT / Safety - Traffic control devices and operating assistance  </t>
    </r>
    <r>
      <rPr>
        <i/>
        <sz val="10"/>
        <rFont val="Calibri"/>
        <family val="2"/>
        <scheme val="minor"/>
      </rPr>
      <t>*ODOT &amp; MPO decided this was equip. replacement not signlization</t>
    </r>
    <r>
      <rPr>
        <sz val="10"/>
        <rFont val="Calibri"/>
        <family val="2"/>
        <scheme val="minor"/>
      </rPr>
      <t xml:space="preserve"> (IAC conf 2/14/23)</t>
    </r>
  </si>
  <si>
    <t>EXEMPT / Activities which do not involve or lead directly to construction (IAC conf 2/14/23)</t>
  </si>
  <si>
    <t>EXEMPT / Air Quality-Bicycle and pedestrian facilities (IAC conf 2/14/23)</t>
  </si>
  <si>
    <t>EXEMPT / Pavement resurfacing and/or rehabilitation (IAC conf 2/14/23)</t>
  </si>
  <si>
    <t>IAC</t>
  </si>
  <si>
    <t>status confirmed by interagency consultation on [date]</t>
  </si>
  <si>
    <t>Support basic bike share operations for 2025 through 2027, lay out a plan for expanding access to the bike share system by adding to the number of bikes in the network, expand the network area, increase access to low income community members, improve outreach and marketing to provide transportation options.</t>
  </si>
  <si>
    <r>
      <t xml:space="preserve">EXEMPT / Air Quality - Bicycle and Pedestrian facilities; Safety - Projects that correct, improve, or eliminate a hazardous location or feature </t>
    </r>
    <r>
      <rPr>
        <i/>
        <sz val="10"/>
        <rFont val="Calibri"/>
        <family val="2"/>
        <scheme val="minor"/>
      </rPr>
      <t>*median is existing and turning lane is a remarking of the existing median</t>
    </r>
    <r>
      <rPr>
        <sz val="10"/>
        <rFont val="Calibri"/>
        <family val="2"/>
        <scheme val="minor"/>
      </rPr>
      <t xml:space="preserve"> (IAC conf 2/14/23)</t>
    </r>
  </si>
  <si>
    <t>Division Avenue Roundabouts Corridor (Eugene)</t>
  </si>
  <si>
    <r>
      <t xml:space="preserve">Preservation of central city roadway corridor to extend its useful life. E Van Duyn Rd to Dixon St. </t>
    </r>
    <r>
      <rPr>
        <i/>
        <sz val="10"/>
        <rFont val="Calibri"/>
        <family val="2"/>
        <scheme val="minor"/>
      </rPr>
      <t>*canceled in March 2023, federal funds swapped with local funds on 22347</t>
    </r>
  </si>
  <si>
    <r>
      <t xml:space="preserve">Complete design to install the wrong way driving deterrents of signing, striping enhancements and/or other items at various exit ramps on I-5 in NW Oregon to aid in preventing wrong way driving at interchange off-ramps. Similar deterrents will be designed for various exit ramps on OR-569 in Eugene. </t>
    </r>
    <r>
      <rPr>
        <i/>
        <sz val="10"/>
        <rFont val="Calibri"/>
        <family val="2"/>
        <scheme val="minor"/>
      </rPr>
      <t>(ARTS) Locations in CLMPO are OR-569 exits 5,6,7,8,9,12</t>
    </r>
    <r>
      <rPr>
        <sz val="10"/>
        <rFont val="Calibri"/>
        <family val="2"/>
        <scheme val="minor"/>
      </rPr>
      <t xml:space="preserve"> </t>
    </r>
    <r>
      <rPr>
        <i/>
        <sz val="10"/>
        <rFont val="Calibri"/>
        <family val="2"/>
        <scheme val="minor"/>
      </rPr>
      <t>*includes other locations outside CLMPO *advanced to 21-24 MTIP 03/2023</t>
    </r>
  </si>
  <si>
    <r>
      <t xml:space="preserve">Reconstruct Q Street from west of Fifth Street to east of Pioneer Parkway East (approximately 1,615 ft) to bring all facilities to current standards. Project includes reconstruction of travel lanes and bike lanes, ADA improvements, renewed bicycle lane striping, and select sections of sidewalks that are not currently ADA compliant. This project will extend the life of this roadway and make the facility more comfortable for all users. </t>
    </r>
    <r>
      <rPr>
        <i/>
        <sz val="10"/>
        <rFont val="Calibri"/>
        <family val="2"/>
        <scheme val="minor"/>
      </rPr>
      <t>*canceled 3/2023 and funds moved to 21393</t>
    </r>
  </si>
  <si>
    <t xml:space="preserve">Pavement preservation to enhance safety and conduct operational maintenance along Airport Rd from where it diverges from Old Airport Rd to where the road continues north as Douglas Dr. Project includes safety treatments at the Green Hill Rd intersection including reconfiguration of the Green Hill Rd approach, elimination of the right turn lane and the addition of a receiving lane to reduce crash severity. </t>
  </si>
  <si>
    <r>
      <t xml:space="preserve">Design and construct two roundabouts on Division Avenue (from River Road to 400 feet southeast of Lone Oak Way) to include additional speed reduction features, travel lane reductions, crossing improvements, and protected bike lanes.  This roundabout project includes enhancements that support people walking and biking at this location that will increase safety. </t>
    </r>
    <r>
      <rPr>
        <i/>
        <sz val="10"/>
        <rFont val="Calibri"/>
        <family val="2"/>
        <scheme val="minor"/>
      </rPr>
      <t>*ARTS *KN22700 joined into this KN March 2023</t>
    </r>
  </si>
  <si>
    <t>Complete the Beaver Street and Hunsaker Lane design and reconstruct Hunsaker Ln with curb, gutter, sidewalk, and east-bound and west-bound buffered bike lanes, and improve drainage ditch from 300’ west of Daffodil Ct to Taito Street to expand low-stress active transportation connectivity and access</t>
  </si>
  <si>
    <t>This project will increase parking capacity for paratransit and employee vehicles and expand the RideSource operational/administrative building at 240 Garfield St in Eugene to better meet the needs of the community.</t>
  </si>
  <si>
    <t>Safety and Amenity Treatments LTD 2024</t>
  </si>
  <si>
    <t>STBG Z23E</t>
  </si>
  <si>
    <t>TA Y300</t>
  </si>
  <si>
    <r>
      <t>Determined by IAC not to be a project of air quality concern, although the receiving lane may result in added capacity, the lane is short and AADT is low (IAC conf 2/14/23) *</t>
    </r>
    <r>
      <rPr>
        <i/>
        <sz val="10"/>
        <rFont val="Calibri"/>
        <family val="2"/>
        <scheme val="minor"/>
      </rPr>
      <t>portions of this project, including the intersection of Green Hill Rd, are outside the air quality maintenance area</t>
    </r>
  </si>
  <si>
    <t>Large Employer Trip Reduction (Eugene)</t>
  </si>
  <si>
    <t>Business focused pilot Transportation Demand Management project to reduce drive-alone vehicle trips to large regional employers</t>
  </si>
  <si>
    <t>RTP Objective 11; TDM Policy 1</t>
  </si>
  <si>
    <t>EXEMPT / Activities which do not involve or lead directly to construction</t>
  </si>
  <si>
    <t>UO</t>
  </si>
  <si>
    <t>Oregon Transportation Network - LTD FFY22</t>
  </si>
  <si>
    <t>Urbanized public transit capital funding for Federal fiscal year 2022. Funds will be transferred to FTA for delivery. Projects and programs to be determined based on funding requirements.</t>
  </si>
  <si>
    <t>Urbanized public transit capital funding for Federal fiscal year 2023. Funds will be transferred to FTA for delivery. Projects and programs to be determined based on funding requirements</t>
  </si>
  <si>
    <t>Safety and Amenity Treatments LTD 2023</t>
  </si>
  <si>
    <t>xfer 082923</t>
  </si>
  <si>
    <t>Vision Zero intersection study (Eugene)</t>
  </si>
  <si>
    <t>Analysis of safety conditions and identification of design improvements at various high crash intersections in City of Eugene, to inform future safety projects.</t>
  </si>
  <si>
    <t>LTD frequent transit network (2022)</t>
  </si>
  <si>
    <t>Various safety and amenity improvements to the frequent transit network including shelter or station improvements, transit signal priority, wayfinding signage, bicycle lockers, ADA improvements, enhanced lighting, and other improvements that will facilitate connections, improve safety, or allow for strategic investment.</t>
  </si>
  <si>
    <t>S, T</t>
  </si>
  <si>
    <t>EXEMPT / Air Quality - Bicycle and Pedestrian facilities (IAC conf 10/15/21)</t>
  </si>
  <si>
    <t>Energy storage system replacement 2022 LTD</t>
  </si>
  <si>
    <t>EXEMPT / Mass Transit - Purchase of operating equipment for vehicles(IAC conf 2/14/23)</t>
  </si>
  <si>
    <t>LTD associated capital maintenance (2023)</t>
  </si>
  <si>
    <t>Systems synchronization upgrades - LTD</t>
  </si>
  <si>
    <t>upgrade to synchronize CAD AVL and security systems on buses and facilities</t>
  </si>
  <si>
    <t>LTD frequent transit network (2021)</t>
  </si>
  <si>
    <t>EXEMPT / Air Quality - Bicycle and Pedestrian facilities (IAC conf 4/26/20)</t>
  </si>
  <si>
    <t>Regional safe routes to school (CLMPO) SFY23</t>
  </si>
  <si>
    <r>
      <t xml:space="preserve">Central Lane MPO's non-infrastructure regional safe routes to school program to encourage biking and walking to and from school. Funding allocated to project in state fiscal year 2023 (federal fiscal year 2022). </t>
    </r>
    <r>
      <rPr>
        <i/>
        <sz val="10"/>
        <rFont val="Calibri"/>
        <family val="2"/>
        <scheme val="minor"/>
      </rPr>
      <t>*split annually from 22254</t>
    </r>
  </si>
  <si>
    <t>EXEMPT / Activities which do not involve or lead directly to construction (IAC conf 4/26/20)</t>
  </si>
  <si>
    <t>Household travel and activity survey</t>
  </si>
  <si>
    <r>
      <t>Central Lane MPO's participation in the statewide household travel and activity survey to inform travel analysis and model development</t>
    </r>
    <r>
      <rPr>
        <i/>
        <sz val="10"/>
        <rFont val="Calibri"/>
        <family val="2"/>
        <scheme val="minor"/>
      </rPr>
      <t>; this project not subject to obligation penalties as financ adj</t>
    </r>
  </si>
  <si>
    <t>RTP Recommended Action 8 (Appx G, p14)</t>
  </si>
  <si>
    <t>EXEMPT / Other-Planning and Technical Studies (IAC 4/26/20)</t>
  </si>
  <si>
    <t>Fleet Fall Protection &amp; Crane Project (LTD)</t>
  </si>
  <si>
    <r>
      <t xml:space="preserve">Provide a fixed platform and hoist to safely access the top of LTD's electric buses to facilitate maintenance of transit assets at LTD's Glenwood Facility. </t>
    </r>
    <r>
      <rPr>
        <i/>
        <sz val="10"/>
        <rFont val="Calibri"/>
        <family val="2"/>
        <scheme val="minor"/>
      </rPr>
      <t>*PE was completed previously with $67,462 state lottery bond funds (IGA 35318)</t>
    </r>
  </si>
  <si>
    <t>RTP Goal 1, 6, 7</t>
  </si>
  <si>
    <t>EXEMPT / Mass Transit - Purchase of office, shop, and operating equipment for existing vehicles</t>
  </si>
  <si>
    <t>CPF CDS0</t>
  </si>
  <si>
    <t>LTD Eugene Station modernization 5307 (Eugene)</t>
  </si>
  <si>
    <t>Eugene Station modernization, including exterior/interior improvements to provide more comfortable and efficient service. Interior building improvements include redesign of the Customer Service Center (CSC) kitchenette and cash room, the CSC elevator proximity card, CSC real time displays, CSC public restroom upgrades, operations lounge updates, and energy efficient lighting fixtures. Exterior improvements include additional parking for district vehicles and employees, updated signage, crosswalks, wayfinding updates, real time signage, dynamic displays. Funded using FTA Section 5307 formula funds.</t>
  </si>
  <si>
    <t>RTP Goal 6, 7</t>
  </si>
  <si>
    <t>EXEMPT / Mass Transit - Reconstruction or renovation of transit buildings and structures</t>
  </si>
  <si>
    <t>LTD Comprehensive Operations Analysis 5307 (FFY22)</t>
  </si>
  <si>
    <t>Comprehensive Operations Analysis (COA) that will examine LTD’s mobility services to make LTD’s transit services more efficient.</t>
  </si>
  <si>
    <t>LTD frequent transit network (2020)</t>
  </si>
  <si>
    <t>LTD associated capital maintenance (2022)</t>
  </si>
  <si>
    <t>Fare management system - LTD</t>
  </si>
  <si>
    <t>Purchase and implement mobile wallet technology for fare management</t>
  </si>
  <si>
    <t>RTP Objective 12</t>
  </si>
  <si>
    <t>EXEMPT / Mass Transit - Purchase of operating equipment for vehicles</t>
  </si>
  <si>
    <t>CPF CSD0</t>
  </si>
  <si>
    <t>STIF</t>
  </si>
  <si>
    <t>Regional bicycle improvements including bicycle parking and maintenance of electronic bike lockers to promote transportation options.</t>
  </si>
  <si>
    <t>Regional bicycle enhancements Eugene 2024</t>
  </si>
  <si>
    <t>Oregon Transportation Network - LTD FFY23 5310 (STBG)</t>
  </si>
  <si>
    <t>Springfield Northeast Critical Links</t>
  </si>
  <si>
    <r>
      <t xml:space="preserve">Complete the planning for two missing critical path links, to provide a continuous east-west bike route in north Springfield (approx 2.05 miles over two segments).  </t>
    </r>
    <r>
      <rPr>
        <i/>
        <sz val="10"/>
        <rFont val="Calibri"/>
        <family val="2"/>
        <scheme val="minor"/>
      </rPr>
      <t>*This is a Willamalane project</t>
    </r>
  </si>
  <si>
    <t>TA Z3E1</t>
  </si>
  <si>
    <r>
      <t xml:space="preserve">Complete design to upgrade the signal at this location. Will replace and upgrade traffic signals and poles and upgrade system to new technology for efficiency. </t>
    </r>
    <r>
      <rPr>
        <i/>
        <sz val="10"/>
        <rFont val="Calibri"/>
        <family val="2"/>
        <scheme val="minor"/>
      </rPr>
      <t>(44.089546, -123.091053)</t>
    </r>
    <r>
      <rPr>
        <sz val="10"/>
        <rFont val="Calibri"/>
        <family val="2"/>
        <scheme val="minor"/>
      </rPr>
      <t xml:space="preserve"> </t>
    </r>
    <r>
      <rPr>
        <i/>
        <sz val="10"/>
        <rFont val="Calibri"/>
        <family val="2"/>
        <scheme val="minor"/>
      </rPr>
      <t>*combined into 22627 (12/2023)</t>
    </r>
  </si>
  <si>
    <r>
      <t xml:space="preserve">Preservation of roadway surface to extend the useful life of the facility from Sarah Lane Connector to Trail's End Park with new striping for bicycle lanes. Includes shared-use path along west side of N Coburg Industrial Way from Sarah Lane Connector to Trail’s End Park to promote the use of alternative forms of transportation. </t>
    </r>
    <r>
      <rPr>
        <i/>
        <sz val="10"/>
        <rFont val="Calibri"/>
        <family val="2"/>
        <scheme val="minor"/>
      </rPr>
      <t>*scope of K23058 added 11/23/22</t>
    </r>
  </si>
  <si>
    <t>5310 (2024)</t>
  </si>
  <si>
    <r>
      <t>EXEMPT / Mass Transit - Reconstruction or renovation of transit buildings and structures. (IAC conf 2/14/23) *</t>
    </r>
    <r>
      <rPr>
        <i/>
        <sz val="10"/>
        <rFont val="Calibri"/>
        <family val="2"/>
        <scheme val="minor"/>
      </rPr>
      <t>this scope split from 23208, which was approved.</t>
    </r>
  </si>
  <si>
    <t>Glenwood Roof Replacement, LTD (5307)</t>
  </si>
  <si>
    <t>This project includes roof replacement at LTD's Glenwood Facility at 3500 E 17th Ave in Eugene to benefit safety, transit operations and services.</t>
  </si>
  <si>
    <t>AC</t>
  </si>
  <si>
    <t>RA04</t>
  </si>
  <si>
    <r>
      <t xml:space="preserve">The Franklin Boulevard Transformation project will provide a multi-modal complete street across both cities of Eugene and Springfield to better serve the facility's users. From 11th Ave in Eugene to Mississippi Ave in Springfield. Work includes repaving the street, reduce travel lanes, construct bikeways on both sides of the street, construct a dedicated bus lane, add roundabouts to key intersections, and reconstruct sidewalks and sidewalk access ramps. The project will also include traffic signal work at select intersections, lighting, stormwater facilities, and landscaping. </t>
    </r>
    <r>
      <rPr>
        <i/>
        <sz val="10"/>
        <rFont val="Calibri"/>
        <family val="2"/>
        <scheme val="minor"/>
      </rPr>
      <t>*RAISE grant</t>
    </r>
  </si>
  <si>
    <t>General formula funds to be used for Americans with Disabilities Act (ADA) vehicle replacement. This program supports transportation services planned, designed, and carried out to meet the special transportation needs of seniors and individuals with disabilities.</t>
  </si>
  <si>
    <t>LTD ADA Vehicle Replacement FY24 (5310)</t>
  </si>
  <si>
    <t>Seismic upgrades, mechanical upgrades, system upgrades, and electrical rehabilitation of LTD's Glenwood Facility at 3500 E 17th Ave in Eugene to benefit safety, transit operations and services.</t>
  </si>
  <si>
    <t>Au 050423</t>
  </si>
  <si>
    <t>Au 032923</t>
  </si>
  <si>
    <t>Au 070620</t>
  </si>
  <si>
    <t>Bus &amp; bus facilities 5339(b) - LTD FFY21</t>
  </si>
  <si>
    <t>Purchase new buses to improve safety and service reliability for riders.</t>
  </si>
  <si>
    <t>5339b BBF0</t>
  </si>
  <si>
    <t>EXEMPT / Mass Transit - Purchase of new buses to replace existing vehicles or for minor expansions of the fleet.</t>
  </si>
  <si>
    <t>Northwest Oregon curve warning upgrades (2027)</t>
  </si>
  <si>
    <t>Complete design to install warning signs at curves on various highway segments to aid in reducing vehicle collisions.</t>
  </si>
  <si>
    <t>EXEMPT / Safety - Highway Safety Improvement Program implementation</t>
  </si>
  <si>
    <t>NA</t>
  </si>
  <si>
    <t>Y240 STBG</t>
  </si>
  <si>
    <t>YS30 ARTS</t>
  </si>
  <si>
    <t>ACP0 (ADA)</t>
  </si>
  <si>
    <t>Public Engagement for Regional Transportation Plan (CLMPO)</t>
  </si>
  <si>
    <t xml:space="preserve">Public engagement for the Central Lane Metropolitan Planning Organization's Regional Transportation Plan update. </t>
  </si>
  <si>
    <t>Pending</t>
  </si>
  <si>
    <t>RTP Goal 4</t>
  </si>
  <si>
    <t>Travel Barriers and Benefits Survey (CLMPO)</t>
  </si>
  <si>
    <t xml:space="preserve">Conduct a travel barriers and benefits survey to inform the Central Lane Metropolitan Planning Organization's Regional Transportation Plan update. </t>
  </si>
  <si>
    <t>EXEMPT / Other-Planning and Technical Studies  (IAC 4/26/20 as part of K21853)</t>
  </si>
  <si>
    <t>EXEMPT / Other-Planning and Technical Studies   (IAC 4/26/20 as part of K21853)</t>
  </si>
  <si>
    <t>Spfld (HB5506)</t>
  </si>
  <si>
    <t>EXEMPT / Carbon Reduction Program implementation (concurred by FHWA Feb 2024)</t>
  </si>
  <si>
    <t>Alternative Fuel Mini Street Sweeper (Springfield)</t>
  </si>
  <si>
    <t>Purchase of an alternative fuel mini street sweeper to clear bicycle and pedestrian infrastructure to promote transportation options and reduce carbon emissions.</t>
  </si>
  <si>
    <t>BP, S</t>
  </si>
  <si>
    <t>RTP Goal 1, 3; Funding Consideration 1, 5, 6, 7</t>
  </si>
  <si>
    <t>FFY 2024 - 2027 MTIP Project List for Central Lane MPO</t>
  </si>
  <si>
    <t>adopted May 4, 2023</t>
  </si>
  <si>
    <t>amended as of April 16, 2024</t>
  </si>
  <si>
    <t>A key is provided at the bottom of this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</si>
</sst>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
    <numFmt numFmtId="165" formatCode="&quot;$&quot;#,##0.00"/>
    <numFmt numFmtId="166" formatCode="m/d/yy;@"/>
    <numFmt numFmtId="167" formatCode="#,##0.0000"/>
    <numFmt numFmtId="168" formatCode="0.000000000"/>
    <numFmt numFmtId="169" formatCode="0.0000000000%"/>
    <numFmt numFmtId="170" formatCode="0.00000000%"/>
    <numFmt numFmtId="171" formatCode="0.0000"/>
  </numFmts>
  <fonts count="16" x14ac:knownFonts="1">
    <font>
      <sz val="11"/>
      <name val="Calibri"/>
    </font>
    <font>
      <sz val="11"/>
      <name val="Calibri"/>
      <family val="2"/>
    </font>
    <font>
      <sz val="10"/>
      <name val="Arial"/>
      <family val="2"/>
    </font>
    <font>
      <i/>
      <sz val="10"/>
      <color theme="0" tint="-0.499984740745262"/>
      <name val="Calibri"/>
      <family val="2"/>
      <scheme val="minor"/>
    </font>
    <font>
      <sz val="8"/>
      <name val="Calibri"/>
      <family val="2"/>
      <scheme val="minor"/>
    </font>
    <font>
      <sz val="8"/>
      <name val="Calibri"/>
      <family val="2"/>
    </font>
    <font>
      <sz val="10"/>
      <name val="Calibri"/>
      <family val="2"/>
      <scheme val="minor"/>
    </font>
    <font>
      <b/>
      <sz val="20"/>
      <name val="Calibri"/>
      <family val="2"/>
      <scheme val="minor"/>
    </font>
    <font>
      <sz val="14"/>
      <name val="Calibri"/>
      <family val="2"/>
      <scheme val="minor"/>
    </font>
    <font>
      <b/>
      <sz val="10"/>
      <color theme="0"/>
      <name val="Calibri"/>
      <family val="2"/>
      <scheme val="minor"/>
    </font>
    <font>
      <sz val="11"/>
      <name val="Calibri"/>
      <family val="2"/>
      <scheme val="minor"/>
    </font>
    <font>
      <b/>
      <sz val="10"/>
      <name val="Calibri"/>
      <family val="2"/>
      <scheme val="minor"/>
    </font>
    <font>
      <i/>
      <sz val="10"/>
      <name val="Calibri"/>
      <family val="2"/>
      <scheme val="minor"/>
    </font>
    <font>
      <sz val="10"/>
      <color theme="0"/>
      <name val="Calibri"/>
      <family val="2"/>
      <scheme val="minor"/>
    </font>
    <font>
      <sz val="10"/>
      <color rgb="FF000000"/>
      <name val="Calibri"/>
      <family val="2"/>
      <scheme val="minor"/>
    </font>
    <font>
      <sz val="10"/>
      <color rgb="FFFF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rgb="FFFFFF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82">
    <xf numFmtId="0" fontId="0" fillId="0" borderId="0" xfId="0"/>
    <xf numFmtId="164" fontId="3" fillId="0" borderId="0" xfId="0" applyNumberFormat="1" applyFont="1" applyAlignment="1">
      <alignment horizontal="right" wrapText="1"/>
    </xf>
    <xf numFmtId="165" fontId="4" fillId="0" borderId="0" xfId="0" applyNumberFormat="1" applyFont="1" applyAlignment="1">
      <alignment horizontal="left" vertical="center" wrapText="1"/>
    </xf>
    <xf numFmtId="165" fontId="4" fillId="0" borderId="0" xfId="0" applyNumberFormat="1" applyFont="1" applyAlignment="1">
      <alignment horizontal="left" vertical="center"/>
    </xf>
    <xf numFmtId="166" fontId="3" fillId="0" borderId="0" xfId="0" applyNumberFormat="1" applyFont="1" applyAlignment="1">
      <alignment horizontal="right" wrapText="1"/>
    </xf>
    <xf numFmtId="165" fontId="4" fillId="0" borderId="0" xfId="0" applyNumberFormat="1" applyFont="1" applyAlignment="1">
      <alignment horizontal="left" vertical="top"/>
    </xf>
    <xf numFmtId="165" fontId="4" fillId="0" borderId="0" xfId="0" applyNumberFormat="1" applyFont="1"/>
    <xf numFmtId="164" fontId="3" fillId="0" borderId="0" xfId="0" applyNumberFormat="1" applyFont="1" applyAlignment="1">
      <alignment horizontal="right"/>
    </xf>
    <xf numFmtId="3" fontId="3" fillId="0" borderId="0" xfId="0" applyNumberFormat="1" applyFont="1" applyAlignment="1">
      <alignment horizontal="right"/>
    </xf>
    <xf numFmtId="165" fontId="4" fillId="0" borderId="0" xfId="0" quotePrefix="1" applyNumberFormat="1" applyFont="1" applyAlignment="1">
      <alignment horizontal="left"/>
    </xf>
    <xf numFmtId="0" fontId="6" fillId="0" borderId="1" xfId="0" applyFont="1" applyBorder="1" applyAlignment="1">
      <alignment wrapText="1"/>
    </xf>
    <xf numFmtId="165" fontId="6" fillId="0" borderId="1" xfId="0" applyNumberFormat="1" applyFont="1" applyBorder="1" applyAlignment="1">
      <alignment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1" applyFont="1" applyAlignment="1">
      <alignment horizontal="left" vertical="center"/>
    </xf>
    <xf numFmtId="0" fontId="6" fillId="0" borderId="0" xfId="0" applyFont="1" applyAlignment="1">
      <alignment horizontal="left"/>
    </xf>
    <xf numFmtId="0" fontId="6" fillId="0" borderId="0" xfId="0" applyFont="1" applyAlignment="1">
      <alignment horizontal="center" vertical="center"/>
    </xf>
    <xf numFmtId="0" fontId="6" fillId="0" borderId="0" xfId="1" applyFont="1"/>
    <xf numFmtId="0" fontId="9" fillId="3" borderId="5" xfId="0" applyFont="1" applyFill="1" applyBorder="1" applyAlignment="1">
      <alignment horizontal="left" vertical="top" wrapText="1"/>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top" wrapText="1"/>
    </xf>
    <xf numFmtId="0" fontId="6" fillId="3" borderId="6" xfId="0" applyFont="1" applyFill="1" applyBorder="1" applyAlignment="1">
      <alignment horizontal="center" wrapText="1"/>
    </xf>
    <xf numFmtId="0" fontId="6" fillId="3" borderId="6" xfId="0" applyFont="1" applyFill="1" applyBorder="1" applyAlignment="1">
      <alignment wrapText="1"/>
    </xf>
    <xf numFmtId="165" fontId="6" fillId="3" borderId="6" xfId="0" applyNumberFormat="1" applyFont="1" applyFill="1" applyBorder="1" applyAlignment="1">
      <alignment wrapText="1"/>
    </xf>
    <xf numFmtId="49" fontId="9" fillId="3" borderId="7" xfId="0" applyNumberFormat="1" applyFont="1" applyFill="1" applyBorder="1" applyAlignment="1">
      <alignment horizontal="right" vertical="top"/>
    </xf>
    <xf numFmtId="164" fontId="6" fillId="4" borderId="1" xfId="0"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165" fontId="6" fillId="4" borderId="1" xfId="0"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wrapText="1"/>
    </xf>
    <xf numFmtId="165" fontId="11" fillId="2" borderId="1" xfId="0" applyNumberFormat="1" applyFont="1" applyFill="1" applyBorder="1" applyAlignment="1">
      <alignment wrapText="1"/>
    </xf>
    <xf numFmtId="0" fontId="6" fillId="0" borderId="1" xfId="0" applyFont="1" applyBorder="1" applyAlignment="1">
      <alignment horizontal="center" vertical="center" wrapText="1"/>
    </xf>
    <xf numFmtId="0" fontId="11" fillId="2" borderId="1" xfId="0" applyFont="1" applyFill="1" applyBorder="1" applyAlignment="1">
      <alignment horizontal="center" wrapText="1"/>
    </xf>
    <xf numFmtId="0" fontId="6" fillId="2" borderId="2" xfId="0" applyFont="1" applyFill="1" applyBorder="1" applyAlignment="1">
      <alignment horizontal="center" vertical="center" wrapText="1"/>
    </xf>
    <xf numFmtId="0" fontId="11" fillId="2" borderId="2" xfId="0" applyFont="1" applyFill="1" applyBorder="1" applyAlignment="1">
      <alignment horizontal="center" wrapText="1"/>
    </xf>
    <xf numFmtId="0" fontId="6" fillId="2" borderId="2" xfId="0" applyFont="1" applyFill="1" applyBorder="1" applyAlignment="1">
      <alignment wrapText="1"/>
    </xf>
    <xf numFmtId="165" fontId="11" fillId="2" borderId="2" xfId="0" applyNumberFormat="1" applyFont="1" applyFill="1" applyBorder="1" applyAlignment="1">
      <alignment wrapText="1"/>
    </xf>
    <xf numFmtId="164" fontId="11" fillId="2" borderId="2" xfId="0" applyNumberFormat="1" applyFont="1" applyFill="1" applyBorder="1" applyAlignment="1">
      <alignment wrapText="1"/>
    </xf>
    <xf numFmtId="0" fontId="6" fillId="0" borderId="5" xfId="0" applyFont="1" applyBorder="1" applyAlignment="1">
      <alignment horizontal="left" vertical="top" wrapText="1"/>
    </xf>
    <xf numFmtId="0" fontId="6" fillId="0" borderId="6" xfId="0" applyFont="1" applyBorder="1" applyAlignment="1">
      <alignment horizontal="center" vertical="center" wrapText="1"/>
    </xf>
    <xf numFmtId="0" fontId="6" fillId="0" borderId="6" xfId="0" applyFont="1" applyBorder="1" applyAlignment="1">
      <alignment horizontal="left" vertical="top" wrapText="1"/>
    </xf>
    <xf numFmtId="0" fontId="10" fillId="0" borderId="6" xfId="0" applyFont="1" applyBorder="1" applyAlignment="1">
      <alignment horizontal="center" vertical="center" wrapText="1"/>
    </xf>
    <xf numFmtId="0" fontId="10" fillId="0" borderId="6" xfId="0" applyFont="1" applyBorder="1" applyAlignment="1">
      <alignment horizontal="left" vertical="top" wrapText="1"/>
    </xf>
    <xf numFmtId="0" fontId="11" fillId="0" borderId="6" xfId="0" applyFont="1" applyBorder="1" applyAlignment="1">
      <alignment horizontal="center" wrapText="1"/>
    </xf>
    <xf numFmtId="0" fontId="6" fillId="0" borderId="6" xfId="0" applyFont="1" applyBorder="1" applyAlignment="1">
      <alignment wrapText="1"/>
    </xf>
    <xf numFmtId="165" fontId="11" fillId="0" borderId="6" xfId="0" applyNumberFormat="1" applyFont="1" applyBorder="1" applyAlignment="1">
      <alignment wrapText="1"/>
    </xf>
    <xf numFmtId="164" fontId="11" fillId="0" borderId="6" xfId="0" applyNumberFormat="1" applyFont="1" applyBorder="1" applyAlignment="1">
      <alignment wrapText="1"/>
    </xf>
    <xf numFmtId="165" fontId="9" fillId="3" borderId="7" xfId="0" applyNumberFormat="1" applyFont="1" applyFill="1" applyBorder="1" applyAlignment="1">
      <alignment horizontal="right" vertical="top" wrapText="1"/>
    </xf>
    <xf numFmtId="0" fontId="10" fillId="0" borderId="9" xfId="0" applyFont="1" applyBorder="1" applyAlignment="1">
      <alignment horizontal="left" vertical="top" wrapText="1"/>
    </xf>
    <xf numFmtId="0" fontId="6" fillId="0" borderId="0" xfId="0" applyFont="1" applyAlignment="1">
      <alignment horizontal="center" vertical="center" wrapText="1"/>
    </xf>
    <xf numFmtId="0" fontId="10" fillId="0" borderId="0" xfId="0" applyFont="1" applyAlignment="1">
      <alignment horizontal="left" vertical="top" wrapText="1"/>
    </xf>
    <xf numFmtId="0" fontId="10" fillId="0" borderId="0" xfId="0" applyFont="1" applyAlignment="1">
      <alignment horizontal="center" vertical="center" wrapText="1"/>
    </xf>
    <xf numFmtId="0" fontId="6" fillId="0" borderId="0" xfId="0" applyFont="1" applyAlignment="1">
      <alignment horizontal="left" vertical="top" wrapText="1"/>
    </xf>
    <xf numFmtId="0" fontId="6" fillId="0" borderId="10" xfId="0" applyFont="1" applyBorder="1" applyAlignment="1">
      <alignment horizontal="center" vertical="center" wrapText="1"/>
    </xf>
    <xf numFmtId="0" fontId="11" fillId="0" borderId="10" xfId="0" applyFont="1" applyBorder="1" applyAlignment="1">
      <alignment horizontal="center" wrapText="1"/>
    </xf>
    <xf numFmtId="0" fontId="6" fillId="0" borderId="10" xfId="0" applyFont="1" applyBorder="1" applyAlignment="1">
      <alignment wrapText="1"/>
    </xf>
    <xf numFmtId="165" fontId="11" fillId="0" borderId="10" xfId="0" applyNumberFormat="1" applyFont="1" applyBorder="1" applyAlignment="1">
      <alignment wrapText="1"/>
    </xf>
    <xf numFmtId="164" fontId="11" fillId="0" borderId="10" xfId="0" applyNumberFormat="1" applyFont="1" applyBorder="1" applyAlignment="1">
      <alignment wrapText="1"/>
    </xf>
    <xf numFmtId="0" fontId="9" fillId="3" borderId="6" xfId="0" applyFont="1" applyFill="1" applyBorder="1" applyAlignment="1">
      <alignment horizontal="center" vertical="center" wrapText="1"/>
    </xf>
    <xf numFmtId="0" fontId="9" fillId="3" borderId="6" xfId="0" applyFont="1" applyFill="1" applyBorder="1" applyAlignment="1">
      <alignment horizontal="left" wrapText="1"/>
    </xf>
    <xf numFmtId="0" fontId="9" fillId="3" borderId="6" xfId="0" applyFont="1" applyFill="1" applyBorder="1" applyAlignment="1">
      <alignment horizontal="center" wrapText="1"/>
    </xf>
    <xf numFmtId="0" fontId="9" fillId="3" borderId="6" xfId="0" applyFont="1" applyFill="1" applyBorder="1" applyAlignment="1">
      <alignment wrapText="1"/>
    </xf>
    <xf numFmtId="164" fontId="9" fillId="3" borderId="6" xfId="0" applyNumberFormat="1" applyFont="1" applyFill="1" applyBorder="1" applyAlignment="1">
      <alignment wrapText="1"/>
    </xf>
    <xf numFmtId="165" fontId="9" fillId="3" borderId="6" xfId="0" applyNumberFormat="1" applyFont="1" applyFill="1" applyBorder="1" applyAlignment="1">
      <alignment wrapText="1"/>
    </xf>
    <xf numFmtId="164" fontId="9" fillId="3" borderId="7" xfId="0" applyNumberFormat="1" applyFont="1" applyFill="1" applyBorder="1" applyAlignment="1">
      <alignment horizontal="right" vertical="top" wrapText="1"/>
    </xf>
    <xf numFmtId="164" fontId="11" fillId="2" borderId="1" xfId="0" applyNumberFormat="1" applyFont="1" applyFill="1" applyBorder="1" applyAlignment="1">
      <alignment wrapText="1"/>
    </xf>
    <xf numFmtId="0" fontId="6" fillId="0" borderId="1" xfId="0" applyFont="1" applyBorder="1" applyAlignment="1">
      <alignment vertical="center" wrapText="1"/>
    </xf>
    <xf numFmtId="165" fontId="6" fillId="0" borderId="1" xfId="0" applyNumberFormat="1" applyFont="1" applyBorder="1" applyAlignment="1">
      <alignment vertical="center" wrapText="1"/>
    </xf>
    <xf numFmtId="0" fontId="6" fillId="0" borderId="11" xfId="0" applyFont="1" applyBorder="1" applyAlignment="1">
      <alignment horizontal="left" vertical="top" wrapText="1"/>
    </xf>
    <xf numFmtId="0" fontId="6" fillId="0" borderId="10" xfId="0" applyFont="1" applyBorder="1" applyAlignment="1">
      <alignment horizontal="left" vertical="top" wrapText="1"/>
    </xf>
    <xf numFmtId="0" fontId="10" fillId="0" borderId="10" xfId="0" applyFont="1" applyBorder="1" applyAlignment="1">
      <alignment horizontal="left" vertical="top" wrapText="1"/>
    </xf>
    <xf numFmtId="0" fontId="6" fillId="3" borderId="6" xfId="0" applyFont="1" applyFill="1" applyBorder="1" applyAlignment="1">
      <alignment horizontal="left" vertical="center" wrapText="1"/>
    </xf>
    <xf numFmtId="0" fontId="6" fillId="3" borderId="6" xfId="0" applyFont="1" applyFill="1" applyBorder="1" applyAlignment="1">
      <alignment horizontal="left" wrapText="1"/>
    </xf>
    <xf numFmtId="165" fontId="6" fillId="3" borderId="6" xfId="0" applyNumberFormat="1" applyFont="1" applyFill="1" applyBorder="1" applyAlignment="1">
      <alignment horizontal="left" wrapText="1"/>
    </xf>
    <xf numFmtId="0" fontId="6" fillId="0" borderId="2" xfId="0" applyFont="1" applyBorder="1" applyAlignment="1">
      <alignment wrapText="1"/>
    </xf>
    <xf numFmtId="165" fontId="6" fillId="0" borderId="11" xfId="0" applyNumberFormat="1" applyFont="1" applyBorder="1" applyAlignment="1">
      <alignment horizontal="left" vertical="top" wrapText="1"/>
    </xf>
    <xf numFmtId="165" fontId="6" fillId="0" borderId="10" xfId="0" applyNumberFormat="1" applyFont="1" applyBorder="1" applyAlignment="1">
      <alignment horizontal="center" vertical="center" wrapText="1"/>
    </xf>
    <xf numFmtId="165" fontId="6" fillId="0" borderId="10" xfId="0" applyNumberFormat="1" applyFont="1" applyBorder="1" applyAlignment="1">
      <alignment horizontal="left" vertical="top" wrapText="1"/>
    </xf>
    <xf numFmtId="165" fontId="6" fillId="0" borderId="8" xfId="0" applyNumberFormat="1" applyFont="1" applyBorder="1" applyAlignment="1">
      <alignment horizontal="left" vertical="top" wrapText="1"/>
    </xf>
    <xf numFmtId="165" fontId="11" fillId="0" borderId="10" xfId="0" applyNumberFormat="1" applyFont="1" applyBorder="1" applyAlignment="1">
      <alignment horizontal="center" wrapText="1"/>
    </xf>
    <xf numFmtId="165" fontId="6" fillId="0" borderId="10" xfId="0" applyNumberFormat="1" applyFont="1" applyBorder="1" applyAlignment="1">
      <alignment wrapText="1"/>
    </xf>
    <xf numFmtId="165" fontId="6" fillId="0" borderId="0" xfId="1" applyNumberFormat="1" applyFont="1"/>
    <xf numFmtId="0" fontId="9" fillId="3" borderId="6" xfId="0" applyFont="1" applyFill="1" applyBorder="1" applyAlignment="1">
      <alignment horizontal="left" vertical="top" wrapText="1"/>
    </xf>
    <xf numFmtId="165" fontId="6" fillId="0" borderId="1" xfId="2" applyNumberFormat="1" applyFont="1" applyBorder="1" applyAlignment="1">
      <alignment wrapText="1"/>
    </xf>
    <xf numFmtId="0" fontId="6" fillId="0" borderId="1" xfId="2" applyFont="1" applyBorder="1" applyAlignment="1">
      <alignment wrapText="1"/>
    </xf>
    <xf numFmtId="164" fontId="6" fillId="0" borderId="0" xfId="1" applyNumberFormat="1" applyFont="1"/>
    <xf numFmtId="0" fontId="9" fillId="3" borderId="5" xfId="0" applyFont="1" applyFill="1" applyBorder="1" applyAlignment="1">
      <alignment horizontal="left" vertical="top"/>
    </xf>
    <xf numFmtId="0" fontId="13" fillId="3" borderId="6" xfId="0" applyFont="1" applyFill="1" applyBorder="1" applyAlignment="1">
      <alignment horizontal="center" vertical="center" wrapText="1"/>
    </xf>
    <xf numFmtId="0" fontId="13" fillId="3" borderId="6" xfId="0" applyFont="1" applyFill="1" applyBorder="1" applyAlignment="1">
      <alignment horizontal="left" vertical="top" wrapText="1"/>
    </xf>
    <xf numFmtId="0" fontId="13" fillId="3" borderId="6" xfId="0" applyFont="1" applyFill="1" applyBorder="1" applyAlignment="1">
      <alignment horizontal="center" wrapText="1"/>
    </xf>
    <xf numFmtId="0" fontId="13" fillId="3" borderId="6" xfId="0" applyFont="1" applyFill="1" applyBorder="1" applyAlignment="1">
      <alignment wrapText="1"/>
    </xf>
    <xf numFmtId="164" fontId="13" fillId="3" borderId="6" xfId="0" applyNumberFormat="1" applyFont="1" applyFill="1" applyBorder="1" applyAlignment="1">
      <alignment wrapText="1"/>
    </xf>
    <xf numFmtId="165" fontId="13" fillId="3" borderId="6" xfId="0" applyNumberFormat="1" applyFont="1" applyFill="1" applyBorder="1" applyAlignment="1">
      <alignment wrapText="1"/>
    </xf>
    <xf numFmtId="0" fontId="6" fillId="0" borderId="0" xfId="0" applyFont="1" applyAlignment="1">
      <alignment horizontal="left" wrapText="1"/>
    </xf>
    <xf numFmtId="0" fontId="6" fillId="0" borderId="0" xfId="0" applyFont="1" applyAlignment="1">
      <alignment wrapText="1"/>
    </xf>
    <xf numFmtId="165" fontId="6" fillId="0" borderId="0" xfId="0" applyNumberFormat="1" applyFont="1" applyAlignment="1">
      <alignment wrapText="1"/>
    </xf>
    <xf numFmtId="164" fontId="6" fillId="0" borderId="0" xfId="0" applyNumberFormat="1" applyFont="1" applyAlignment="1">
      <alignment wrapText="1"/>
    </xf>
    <xf numFmtId="0" fontId="6" fillId="0" borderId="1" xfId="0" applyFont="1" applyBorder="1" applyAlignment="1">
      <alignment horizontal="left" wrapText="1"/>
    </xf>
    <xf numFmtId="164" fontId="6" fillId="0" borderId="1" xfId="0" applyNumberFormat="1" applyFont="1" applyBorder="1" applyAlignment="1">
      <alignment wrapText="1"/>
    </xf>
    <xf numFmtId="0" fontId="6" fillId="0" borderId="0" xfId="0" quotePrefix="1" applyFont="1" applyAlignment="1">
      <alignment horizontal="left" vertical="center"/>
    </xf>
    <xf numFmtId="167" fontId="4" fillId="0" borderId="0" xfId="0" applyNumberFormat="1" applyFont="1"/>
    <xf numFmtId="165" fontId="6" fillId="0" borderId="2" xfId="0" applyNumberFormat="1" applyFont="1" applyBorder="1" applyAlignment="1">
      <alignment wrapText="1"/>
    </xf>
    <xf numFmtId="4" fontId="6" fillId="0" borderId="0" xfId="0" applyNumberFormat="1" applyFont="1" applyAlignment="1">
      <alignment wrapText="1"/>
    </xf>
    <xf numFmtId="10" fontId="6" fillId="0" borderId="0" xfId="0" applyNumberFormat="1" applyFont="1" applyAlignment="1">
      <alignment wrapText="1"/>
    </xf>
    <xf numFmtId="0" fontId="6" fillId="0" borderId="0" xfId="0" applyFont="1" applyAlignment="1">
      <alignment horizontal="left" vertical="center"/>
    </xf>
    <xf numFmtId="0" fontId="6" fillId="0" borderId="0" xfId="0" applyFont="1" applyAlignment="1">
      <alignment horizontal="right" wrapText="1"/>
    </xf>
    <xf numFmtId="4" fontId="6" fillId="0" borderId="0" xfId="1" applyNumberFormat="1" applyFont="1"/>
    <xf numFmtId="168" fontId="4" fillId="0" borderId="0" xfId="0" applyNumberFormat="1" applyFont="1" applyAlignment="1">
      <alignment horizontal="left" vertical="center" wrapText="1"/>
    </xf>
    <xf numFmtId="0" fontId="6" fillId="0" borderId="1" xfId="0" quotePrefix="1" applyFont="1" applyBorder="1" applyAlignment="1">
      <alignment wrapText="1"/>
    </xf>
    <xf numFmtId="165" fontId="6" fillId="0" borderId="1" xfId="0" applyNumberFormat="1" applyFont="1" applyBorder="1" applyAlignment="1">
      <alignment horizontal="right" wrapText="1"/>
    </xf>
    <xf numFmtId="0" fontId="6" fillId="0" borderId="2" xfId="0" applyFont="1" applyBorder="1" applyAlignment="1">
      <alignment horizontal="center" vertical="center" wrapText="1"/>
    </xf>
    <xf numFmtId="0" fontId="6" fillId="0" borderId="1" xfId="1" applyFont="1" applyBorder="1" applyAlignment="1">
      <alignment horizontal="center"/>
    </xf>
    <xf numFmtId="0" fontId="6" fillId="0" borderId="1" xfId="0" applyFont="1" applyBorder="1" applyAlignment="1">
      <alignment horizontal="right" wrapText="1"/>
    </xf>
    <xf numFmtId="0" fontId="11" fillId="0" borderId="0" xfId="1" applyFont="1"/>
    <xf numFmtId="0" fontId="11" fillId="0" borderId="0" xfId="0" applyFont="1" applyAlignment="1">
      <alignment vertical="center"/>
    </xf>
    <xf numFmtId="0" fontId="6" fillId="0" borderId="0" xfId="0" applyFont="1" applyAlignment="1">
      <alignment vertical="center" wrapText="1"/>
    </xf>
    <xf numFmtId="0" fontId="11" fillId="0" borderId="0" xfId="0" applyFont="1" applyAlignment="1">
      <alignment horizontal="left"/>
    </xf>
    <xf numFmtId="0" fontId="11" fillId="0" borderId="0" xfId="0" applyFont="1" applyAlignment="1">
      <alignment horizontal="left" vertical="center"/>
    </xf>
    <xf numFmtId="0" fontId="6" fillId="0" borderId="0" xfId="0" applyFont="1" applyAlignment="1">
      <alignment horizontal="left" vertical="center" wrapText="1"/>
    </xf>
    <xf numFmtId="0" fontId="11" fillId="0" borderId="0" xfId="0" applyFont="1" applyAlignment="1">
      <alignment horizontal="left" vertical="center" wrapText="1"/>
    </xf>
    <xf numFmtId="0" fontId="6" fillId="0" borderId="0" xfId="1" applyFont="1" applyAlignment="1">
      <alignment horizontal="right"/>
    </xf>
    <xf numFmtId="4" fontId="14" fillId="0" borderId="0" xfId="0" applyNumberFormat="1" applyFont="1"/>
    <xf numFmtId="169" fontId="6" fillId="0" borderId="0" xfId="0" applyNumberFormat="1" applyFont="1" applyAlignment="1">
      <alignment wrapText="1"/>
    </xf>
    <xf numFmtId="170" fontId="6" fillId="0" borderId="0" xfId="0" applyNumberFormat="1" applyFont="1" applyAlignment="1">
      <alignment wrapText="1"/>
    </xf>
    <xf numFmtId="4" fontId="15" fillId="0" borderId="0" xfId="1" applyNumberFormat="1" applyFont="1"/>
    <xf numFmtId="4" fontId="6" fillId="0" borderId="1" xfId="1" applyNumberFormat="1" applyFont="1" applyBorder="1"/>
    <xf numFmtId="4" fontId="12" fillId="0" borderId="0" xfId="1" applyNumberFormat="1" applyFont="1"/>
    <xf numFmtId="0" fontId="6" fillId="5" borderId="1" xfId="0" applyFont="1" applyFill="1" applyBorder="1" applyAlignment="1">
      <alignment wrapText="1"/>
    </xf>
    <xf numFmtId="0" fontId="6" fillId="0" borderId="1" xfId="0" applyFont="1" applyBorder="1" applyAlignment="1">
      <alignment horizontal="right" vertical="center" wrapText="1"/>
    </xf>
    <xf numFmtId="0" fontId="6" fillId="0" borderId="2" xfId="0" applyFont="1" applyBorder="1" applyAlignment="1">
      <alignment horizontal="left" wrapText="1"/>
    </xf>
    <xf numFmtId="0" fontId="6" fillId="0" borderId="1" xfId="1" applyFont="1" applyBorder="1"/>
    <xf numFmtId="0" fontId="6" fillId="0" borderId="4" xfId="1" applyFont="1" applyBorder="1" applyAlignment="1">
      <alignment horizontal="center"/>
    </xf>
    <xf numFmtId="0" fontId="6" fillId="0" borderId="4" xfId="0" applyFont="1" applyBorder="1" applyAlignment="1">
      <alignment horizontal="right" vertical="center" wrapText="1"/>
    </xf>
    <xf numFmtId="0" fontId="6" fillId="0" borderId="4" xfId="0" applyFont="1" applyBorder="1" applyAlignment="1">
      <alignment wrapText="1"/>
    </xf>
    <xf numFmtId="165" fontId="6" fillId="0" borderId="4" xfId="0" applyNumberFormat="1" applyFont="1" applyBorder="1" applyAlignment="1">
      <alignment wrapText="1"/>
    </xf>
    <xf numFmtId="0" fontId="6" fillId="0" borderId="4" xfId="0" applyFont="1" applyBorder="1" applyAlignment="1">
      <alignment horizontal="left" wrapText="1"/>
    </xf>
    <xf numFmtId="0" fontId="6" fillId="2" borderId="1" xfId="0" applyFont="1" applyFill="1" applyBorder="1" applyAlignment="1">
      <alignment horizontal="right" vertical="center" wrapText="1"/>
    </xf>
    <xf numFmtId="167" fontId="11" fillId="2" borderId="2" xfId="0" applyNumberFormat="1" applyFont="1" applyFill="1" applyBorder="1" applyAlignment="1">
      <alignment wrapText="1"/>
    </xf>
    <xf numFmtId="0" fontId="6" fillId="5" borderId="1" xfId="0" applyFont="1" applyFill="1" applyBorder="1" applyAlignment="1">
      <alignment vertical="center" wrapText="1"/>
    </xf>
    <xf numFmtId="0" fontId="15" fillId="5" borderId="1" xfId="0" applyFont="1" applyFill="1" applyBorder="1" applyAlignment="1">
      <alignment wrapText="1"/>
    </xf>
    <xf numFmtId="0" fontId="15" fillId="0" borderId="0" xfId="1" applyFont="1"/>
    <xf numFmtId="4" fontId="6" fillId="0" borderId="0" xfId="1" applyNumberFormat="1" applyFont="1" applyAlignment="1">
      <alignment vertical="top"/>
    </xf>
    <xf numFmtId="0" fontId="6" fillId="5" borderId="1" xfId="1" applyFont="1" applyFill="1" applyBorder="1"/>
    <xf numFmtId="171" fontId="6" fillId="0" borderId="0" xfId="1" applyNumberFormat="1" applyFont="1"/>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2" xfId="0" quotePrefix="1" applyFont="1" applyBorder="1" applyAlignment="1">
      <alignment horizontal="center" vertical="center" wrapText="1"/>
    </xf>
    <xf numFmtId="0" fontId="6" fillId="0" borderId="2" xfId="0" quotePrefix="1" applyFont="1" applyBorder="1" applyAlignment="1">
      <alignment horizontal="left" vertical="top" wrapText="1"/>
    </xf>
    <xf numFmtId="0" fontId="6" fillId="0" borderId="3" xfId="0" applyFont="1" applyBorder="1" applyAlignment="1">
      <alignment horizontal="left" vertical="top" wrapText="1"/>
    </xf>
    <xf numFmtId="0" fontId="10" fillId="0" borderId="4" xfId="0" applyFont="1" applyBorder="1" applyAlignment="1">
      <alignment horizontal="left" vertical="top" wrapText="1"/>
    </xf>
    <xf numFmtId="0" fontId="6" fillId="0" borderId="3" xfId="0" quotePrefix="1" applyFont="1" applyBorder="1" applyAlignment="1">
      <alignment horizontal="left" vertical="top" wrapText="1"/>
    </xf>
    <xf numFmtId="0" fontId="6" fillId="0" borderId="3" xfId="0" quotePrefix="1" applyFont="1" applyBorder="1" applyAlignment="1">
      <alignment horizontal="center" vertical="center" wrapText="1"/>
    </xf>
    <xf numFmtId="0" fontId="6" fillId="0" borderId="1" xfId="0" applyFont="1" applyBorder="1" applyAlignment="1">
      <alignment horizontal="left" vertical="top" wrapText="1"/>
    </xf>
    <xf numFmtId="0" fontId="10" fillId="0" borderId="1" xfId="0" applyFont="1" applyBorder="1" applyAlignment="1">
      <alignment horizontal="left" vertical="top" wrapText="1"/>
    </xf>
    <xf numFmtId="0" fontId="6" fillId="4" borderId="1" xfId="0" applyFont="1" applyFill="1" applyBorder="1" applyAlignment="1" applyProtection="1">
      <alignment horizontal="left" vertical="center" wrapText="1"/>
      <protection locked="0"/>
    </xf>
    <xf numFmtId="0" fontId="10"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6" fillId="0" borderId="3" xfId="0" applyFont="1" applyBorder="1" applyAlignment="1">
      <alignment horizontal="center" vertical="center" wrapText="1"/>
    </xf>
    <xf numFmtId="0" fontId="10" fillId="0" borderId="3" xfId="0" applyFont="1" applyBorder="1" applyAlignment="1">
      <alignment horizontal="left" vertical="top" wrapText="1"/>
    </xf>
    <xf numFmtId="0" fontId="6"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quotePrefix="1" applyFont="1" applyBorder="1" applyAlignment="1">
      <alignment horizontal="left" vertical="top" wrapText="1"/>
    </xf>
    <xf numFmtId="0" fontId="6" fillId="0" borderId="4" xfId="0" quotePrefix="1" applyFont="1" applyBorder="1" applyAlignment="1">
      <alignment horizontal="center" vertical="center" wrapText="1"/>
    </xf>
    <xf numFmtId="164" fontId="6" fillId="4" borderId="1" xfId="0"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10" fillId="0" borderId="12" xfId="0" applyFont="1" applyBorder="1" applyAlignment="1">
      <alignment horizontal="left" vertical="top" wrapText="1"/>
    </xf>
    <xf numFmtId="0" fontId="6" fillId="0" borderId="1" xfId="1" applyFont="1" applyFill="1" applyBorder="1" applyAlignment="1">
      <alignment horizontal="center"/>
    </xf>
    <xf numFmtId="0" fontId="6" fillId="0" borderId="1" xfId="0" applyFont="1" applyFill="1" applyBorder="1" applyAlignment="1">
      <alignment horizontal="right" vertical="center" wrapText="1"/>
    </xf>
    <xf numFmtId="0" fontId="6" fillId="0" borderId="1" xfId="0" applyFont="1" applyFill="1" applyBorder="1" applyAlignment="1">
      <alignment wrapText="1"/>
    </xf>
    <xf numFmtId="0" fontId="6" fillId="0" borderId="1" xfId="0" applyFont="1" applyFill="1" applyBorder="1" applyAlignment="1">
      <alignment horizontal="center" vertical="center" wrapText="1"/>
    </xf>
    <xf numFmtId="165" fontId="6" fillId="0" borderId="1" xfId="0" applyNumberFormat="1" applyFont="1" applyFill="1" applyBorder="1" applyAlignment="1">
      <alignment wrapText="1"/>
    </xf>
    <xf numFmtId="0" fontId="6" fillId="0" borderId="1" xfId="0" applyFont="1" applyFill="1" applyBorder="1" applyAlignment="1">
      <alignment vertical="center" wrapText="1"/>
    </xf>
    <xf numFmtId="0" fontId="8" fillId="0" borderId="0" xfId="0" applyFont="1" applyAlignment="1">
      <alignment horizontal="left"/>
    </xf>
    <xf numFmtId="0" fontId="7" fillId="0" borderId="0" xfId="0" applyFont="1" applyAlignment="1">
      <alignment horizontal="left"/>
    </xf>
  </cellXfs>
  <cellStyles count="3">
    <cellStyle name="Normal" xfId="0" builtinId="0"/>
    <cellStyle name="Normal 2" xfId="1" xr:uid="{00000000-0005-0000-0000-000001000000}"/>
    <cellStyle name="Normal 4" xfId="2" xr:uid="{00000000-0005-0000-0000-000002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99"/>
  <sheetViews>
    <sheetView showGridLines="0" tabSelected="1" zoomScale="90" zoomScaleNormal="90" workbookViewId="0">
      <selection activeCell="U1" sqref="U1"/>
    </sheetView>
  </sheetViews>
  <sheetFormatPr defaultColWidth="9.109375" defaultRowHeight="13.8" x14ac:dyDescent="0.3"/>
  <cols>
    <col min="1" max="1" width="20.6640625" style="97" customWidth="1"/>
    <col min="2" max="2" width="6.77734375" style="31" customWidth="1"/>
    <col min="3" max="3" width="49.6640625" style="97" customWidth="1"/>
    <col min="4" max="5" width="6" style="31" customWidth="1"/>
    <col min="6" max="6" width="28.5546875" style="97" customWidth="1"/>
    <col min="7" max="7" width="30.77734375" style="97" customWidth="1"/>
    <col min="8" max="8" width="6.6640625" style="31" bestFit="1" customWidth="1"/>
    <col min="9" max="9" width="7.109375" style="10" bestFit="1" customWidth="1"/>
    <col min="10" max="10" width="6.5546875" style="10" customWidth="1"/>
    <col min="11" max="11" width="10.77734375" style="10" hidden="1" customWidth="1"/>
    <col min="12" max="12" width="13.44140625" style="98" customWidth="1"/>
    <col min="13" max="13" width="11.44140625" style="10" customWidth="1"/>
    <col min="14" max="14" width="12.88671875" style="98" customWidth="1"/>
    <col min="15" max="15" width="11" style="10" bestFit="1" customWidth="1"/>
    <col min="16" max="16" width="12.88671875" style="98" customWidth="1"/>
    <col min="17" max="17" width="13.109375" style="11" customWidth="1"/>
    <col min="18" max="18" width="13.44140625" style="10" bestFit="1" customWidth="1"/>
    <col min="19" max="19" width="12.88671875" style="98" customWidth="1"/>
    <col min="20" max="20" width="3.21875" style="17" customWidth="1"/>
    <col min="21" max="21" width="14.44140625" style="106" customWidth="1"/>
    <col min="22" max="22" width="3.77734375" style="17" customWidth="1"/>
    <col min="23" max="23" width="12.33203125" style="17" bestFit="1" customWidth="1"/>
    <col min="24" max="24" width="11.88671875" style="17" bestFit="1" customWidth="1"/>
    <col min="25" max="16384" width="9.109375" style="17"/>
  </cols>
  <sheetData>
    <row r="1" spans="1:21" s="14" customFormat="1" ht="30" customHeight="1" x14ac:dyDescent="0.5">
      <c r="A1" s="181" t="s">
        <v>463</v>
      </c>
      <c r="B1" s="12"/>
      <c r="C1" s="12"/>
      <c r="D1" s="13"/>
      <c r="E1" s="13"/>
      <c r="F1" s="180" t="s">
        <v>464</v>
      </c>
      <c r="G1" s="180" t="s">
        <v>465</v>
      </c>
      <c r="H1" s="180"/>
      <c r="I1" s="180"/>
      <c r="J1" s="180"/>
      <c r="K1" s="180"/>
      <c r="L1" s="180" t="s">
        <v>466</v>
      </c>
      <c r="M1" s="2"/>
      <c r="N1" s="2"/>
      <c r="O1" s="2"/>
      <c r="P1" s="2"/>
      <c r="R1" s="1"/>
      <c r="S1" s="4"/>
      <c r="U1" s="107"/>
    </row>
    <row r="2" spans="1:21" x14ac:dyDescent="0.3">
      <c r="A2" s="15"/>
      <c r="B2" s="99"/>
      <c r="C2" s="15"/>
      <c r="D2" s="16"/>
      <c r="E2" s="16"/>
      <c r="F2" s="15"/>
      <c r="G2" s="5"/>
      <c r="H2" s="3"/>
      <c r="I2" s="9"/>
      <c r="J2" s="6"/>
      <c r="K2" s="100"/>
      <c r="L2" s="100"/>
      <c r="M2" s="6"/>
      <c r="N2" s="6"/>
      <c r="O2" s="6"/>
      <c r="P2" s="6"/>
      <c r="Q2" s="6"/>
      <c r="R2" s="7"/>
      <c r="S2" s="8"/>
      <c r="U2" s="107"/>
    </row>
    <row r="3" spans="1:21" ht="14.25" customHeight="1" x14ac:dyDescent="0.3">
      <c r="A3" s="18" t="s">
        <v>41</v>
      </c>
      <c r="B3" s="19"/>
      <c r="C3" s="20" t="s">
        <v>6</v>
      </c>
      <c r="D3" s="19"/>
      <c r="E3" s="19"/>
      <c r="F3" s="20" t="s">
        <v>6</v>
      </c>
      <c r="G3" s="20" t="s">
        <v>6</v>
      </c>
      <c r="H3" s="19" t="s">
        <v>6</v>
      </c>
      <c r="I3" s="21" t="s">
        <v>6</v>
      </c>
      <c r="J3" s="22" t="s">
        <v>6</v>
      </c>
      <c r="K3" s="22"/>
      <c r="L3" s="23" t="s">
        <v>6</v>
      </c>
      <c r="M3" s="22" t="s">
        <v>6</v>
      </c>
      <c r="N3" s="23" t="s">
        <v>6</v>
      </c>
      <c r="O3" s="22" t="s">
        <v>6</v>
      </c>
      <c r="P3" s="23" t="s">
        <v>6</v>
      </c>
      <c r="Q3" s="23" t="s">
        <v>6</v>
      </c>
      <c r="R3" s="22" t="s">
        <v>6</v>
      </c>
      <c r="S3" s="24" t="s">
        <v>40</v>
      </c>
    </row>
    <row r="4" spans="1:21" x14ac:dyDescent="0.3">
      <c r="A4" s="157" t="s">
        <v>25</v>
      </c>
      <c r="B4" s="160" t="s">
        <v>3</v>
      </c>
      <c r="C4" s="157" t="s">
        <v>4</v>
      </c>
      <c r="D4" s="160" t="s">
        <v>27</v>
      </c>
      <c r="E4" s="160" t="s">
        <v>58</v>
      </c>
      <c r="F4" s="157" t="s">
        <v>36</v>
      </c>
      <c r="G4" s="157" t="s">
        <v>5</v>
      </c>
      <c r="H4" s="160" t="s">
        <v>35</v>
      </c>
      <c r="I4" s="160" t="s">
        <v>60</v>
      </c>
      <c r="J4" s="160" t="s">
        <v>1</v>
      </c>
      <c r="K4" s="160" t="s">
        <v>23</v>
      </c>
      <c r="L4" s="160" t="s">
        <v>37</v>
      </c>
      <c r="M4" s="160" t="s">
        <v>6</v>
      </c>
      <c r="N4" s="160" t="s">
        <v>38</v>
      </c>
      <c r="O4" s="160" t="s">
        <v>6</v>
      </c>
      <c r="P4" s="168" t="s">
        <v>7</v>
      </c>
      <c r="Q4" s="160" t="s">
        <v>39</v>
      </c>
      <c r="R4" s="160" t="s">
        <v>6</v>
      </c>
      <c r="S4" s="168" t="s">
        <v>8</v>
      </c>
    </row>
    <row r="5" spans="1:21" x14ac:dyDescent="0.3">
      <c r="A5" s="157" t="s">
        <v>6</v>
      </c>
      <c r="B5" s="160"/>
      <c r="C5" s="157" t="s">
        <v>6</v>
      </c>
      <c r="D5" s="161"/>
      <c r="E5" s="161"/>
      <c r="F5" s="157" t="s">
        <v>6</v>
      </c>
      <c r="G5" s="157" t="s">
        <v>6</v>
      </c>
      <c r="H5" s="160" t="s">
        <v>6</v>
      </c>
      <c r="I5" s="160" t="s">
        <v>6</v>
      </c>
      <c r="J5" s="160" t="s">
        <v>6</v>
      </c>
      <c r="K5" s="161"/>
      <c r="L5" s="25" t="s">
        <v>9</v>
      </c>
      <c r="M5" s="26" t="s">
        <v>10</v>
      </c>
      <c r="N5" s="25" t="s">
        <v>9</v>
      </c>
      <c r="O5" s="26" t="s">
        <v>10</v>
      </c>
      <c r="P5" s="168" t="s">
        <v>6</v>
      </c>
      <c r="Q5" s="27" t="s">
        <v>9</v>
      </c>
      <c r="R5" s="26" t="s">
        <v>11</v>
      </c>
      <c r="S5" s="168" t="s">
        <v>6</v>
      </c>
    </row>
    <row r="6" spans="1:21" ht="12.75" customHeight="1" x14ac:dyDescent="0.3">
      <c r="A6" s="151" t="s">
        <v>98</v>
      </c>
      <c r="B6" s="162">
        <v>191003</v>
      </c>
      <c r="C6" s="151" t="s">
        <v>99</v>
      </c>
      <c r="D6" s="162" t="s">
        <v>14</v>
      </c>
      <c r="E6" s="154" t="s">
        <v>61</v>
      </c>
      <c r="F6" s="167" t="s">
        <v>61</v>
      </c>
      <c r="G6" s="145" t="s">
        <v>88</v>
      </c>
      <c r="H6" s="31">
        <v>21864</v>
      </c>
      <c r="I6" s="10">
        <v>2024</v>
      </c>
      <c r="J6" s="10" t="s">
        <v>14</v>
      </c>
      <c r="K6" s="10" t="s">
        <v>24</v>
      </c>
      <c r="L6" s="11">
        <v>565509.87</v>
      </c>
      <c r="M6" s="10" t="s">
        <v>204</v>
      </c>
      <c r="N6" s="11">
        <v>64725.13</v>
      </c>
      <c r="O6" s="10" t="s">
        <v>0</v>
      </c>
      <c r="P6" s="11">
        <f t="shared" ref="P6:P7" si="0">SUM(N6,L6)</f>
        <v>630235</v>
      </c>
      <c r="S6" s="11">
        <f t="shared" ref="S6:S7" si="1">SUM(Q6,P6)</f>
        <v>630235</v>
      </c>
    </row>
    <row r="7" spans="1:21" ht="12.75" customHeight="1" x14ac:dyDescent="0.3">
      <c r="A7" s="151"/>
      <c r="B7" s="162"/>
      <c r="C7" s="151"/>
      <c r="D7" s="158"/>
      <c r="E7" s="158"/>
      <c r="F7" s="159"/>
      <c r="G7" s="155"/>
      <c r="H7" s="31">
        <v>21864</v>
      </c>
      <c r="I7" s="10">
        <v>2024</v>
      </c>
      <c r="J7" s="10" t="s">
        <v>14</v>
      </c>
      <c r="K7" s="10" t="s">
        <v>24</v>
      </c>
      <c r="L7" s="11">
        <v>169812</v>
      </c>
      <c r="M7" s="97" t="s">
        <v>205</v>
      </c>
      <c r="N7" s="11">
        <v>19435.75</v>
      </c>
      <c r="O7" s="10" t="s">
        <v>12</v>
      </c>
      <c r="P7" s="11">
        <f t="shared" si="0"/>
        <v>189247.75</v>
      </c>
      <c r="S7" s="11">
        <f t="shared" si="1"/>
        <v>189247.75</v>
      </c>
    </row>
    <row r="8" spans="1:21" ht="16.8" customHeight="1" x14ac:dyDescent="0.3">
      <c r="A8" s="152"/>
      <c r="B8" s="147"/>
      <c r="C8" s="152"/>
      <c r="D8" s="148"/>
      <c r="E8" s="148"/>
      <c r="F8" s="159"/>
      <c r="G8" s="156"/>
      <c r="H8" s="28"/>
      <c r="I8" s="32" t="s">
        <v>26</v>
      </c>
      <c r="J8" s="29"/>
      <c r="K8" s="29"/>
      <c r="L8" s="30">
        <f>SUM(L6:L7)</f>
        <v>735321.87</v>
      </c>
      <c r="M8" s="30"/>
      <c r="N8" s="30">
        <f>SUM(N6:N7)</f>
        <v>84160.88</v>
      </c>
      <c r="O8" s="30"/>
      <c r="P8" s="30">
        <f>SUM(P6:P7)</f>
        <v>819482.75</v>
      </c>
      <c r="Q8" s="30">
        <f>SUM(Q6:Q7)</f>
        <v>0</v>
      </c>
      <c r="R8" s="30"/>
      <c r="S8" s="30">
        <f>SUM(S6:S7)</f>
        <v>819482.75</v>
      </c>
    </row>
    <row r="9" spans="1:21" ht="12.75" customHeight="1" x14ac:dyDescent="0.3">
      <c r="A9" s="151" t="s">
        <v>207</v>
      </c>
      <c r="B9" s="162">
        <v>230501</v>
      </c>
      <c r="C9" s="151" t="s">
        <v>208</v>
      </c>
      <c r="D9" s="162" t="s">
        <v>14</v>
      </c>
      <c r="E9" s="154" t="s">
        <v>61</v>
      </c>
      <c r="F9" s="167" t="s">
        <v>61</v>
      </c>
      <c r="G9" s="145" t="s">
        <v>328</v>
      </c>
      <c r="H9" s="31">
        <v>22891</v>
      </c>
      <c r="I9" s="10">
        <v>2025</v>
      </c>
      <c r="J9" s="10" t="s">
        <v>14</v>
      </c>
      <c r="K9" s="10" t="s">
        <v>24</v>
      </c>
      <c r="L9" s="11">
        <v>747349.97</v>
      </c>
      <c r="M9" s="10" t="s">
        <v>204</v>
      </c>
      <c r="N9" s="11">
        <v>85537.55</v>
      </c>
      <c r="O9" s="10" t="s">
        <v>0</v>
      </c>
      <c r="P9" s="11">
        <f t="shared" ref="P9:P10" si="2">SUM(N9,L9)</f>
        <v>832887.52</v>
      </c>
      <c r="S9" s="11">
        <f t="shared" ref="S9:S10" si="3">SUM(Q9,P9)</f>
        <v>832887.52</v>
      </c>
    </row>
    <row r="10" spans="1:21" ht="12.75" customHeight="1" x14ac:dyDescent="0.3">
      <c r="A10" s="151"/>
      <c r="B10" s="162"/>
      <c r="C10" s="151"/>
      <c r="D10" s="158"/>
      <c r="E10" s="158"/>
      <c r="F10" s="159"/>
      <c r="G10" s="155"/>
      <c r="H10" s="31">
        <v>22891</v>
      </c>
      <c r="I10" s="10">
        <v>2025</v>
      </c>
      <c r="J10" s="10" t="s">
        <v>14</v>
      </c>
      <c r="K10" s="10" t="s">
        <v>24</v>
      </c>
      <c r="L10" s="11">
        <v>281216.64000000001</v>
      </c>
      <c r="M10" s="97" t="s">
        <v>205</v>
      </c>
      <c r="N10" s="11">
        <v>32186.5</v>
      </c>
      <c r="O10" s="10" t="s">
        <v>12</v>
      </c>
      <c r="P10" s="11">
        <f t="shared" si="2"/>
        <v>313403.14</v>
      </c>
      <c r="S10" s="11">
        <f t="shared" si="3"/>
        <v>313403.14</v>
      </c>
    </row>
    <row r="11" spans="1:21" ht="42.6" customHeight="1" x14ac:dyDescent="0.3">
      <c r="A11" s="152"/>
      <c r="B11" s="147"/>
      <c r="C11" s="152"/>
      <c r="D11" s="148"/>
      <c r="E11" s="148"/>
      <c r="F11" s="159"/>
      <c r="G11" s="156"/>
      <c r="H11" s="28"/>
      <c r="I11" s="32" t="s">
        <v>26</v>
      </c>
      <c r="J11" s="29"/>
      <c r="K11" s="29"/>
      <c r="L11" s="30">
        <f>SUM(L9:L10)</f>
        <v>1028566.61</v>
      </c>
      <c r="M11" s="30"/>
      <c r="N11" s="30">
        <f>SUM(N9:N10)</f>
        <v>117724.05</v>
      </c>
      <c r="O11" s="30"/>
      <c r="P11" s="30">
        <f>SUM(P9:P10)</f>
        <v>1146290.6600000001</v>
      </c>
      <c r="Q11" s="30">
        <f>SUM(Q9:Q10)</f>
        <v>0</v>
      </c>
      <c r="R11" s="30"/>
      <c r="S11" s="30">
        <f>SUM(S9:S10)</f>
        <v>1146290.6600000001</v>
      </c>
    </row>
    <row r="12" spans="1:21" ht="12.75" customHeight="1" x14ac:dyDescent="0.3">
      <c r="A12" s="151" t="s">
        <v>201</v>
      </c>
      <c r="B12" s="162">
        <v>230502</v>
      </c>
      <c r="C12" s="151" t="s">
        <v>206</v>
      </c>
      <c r="D12" s="162" t="s">
        <v>14</v>
      </c>
      <c r="E12" s="154" t="s">
        <v>61</v>
      </c>
      <c r="F12" s="167" t="s">
        <v>61</v>
      </c>
      <c r="G12" s="145" t="s">
        <v>328</v>
      </c>
      <c r="H12" s="31">
        <v>22895</v>
      </c>
      <c r="I12" s="10">
        <v>2026</v>
      </c>
      <c r="J12" s="10" t="s">
        <v>14</v>
      </c>
      <c r="K12" s="10" t="s">
        <v>24</v>
      </c>
      <c r="L12" s="11">
        <v>747121.16</v>
      </c>
      <c r="M12" s="10" t="s">
        <v>204</v>
      </c>
      <c r="N12" s="11">
        <v>85511.360000000001</v>
      </c>
      <c r="O12" s="10" t="s">
        <v>0</v>
      </c>
      <c r="P12" s="11">
        <f t="shared" ref="P12:P13" si="4">SUM(N12,L12)</f>
        <v>832632.52</v>
      </c>
      <c r="S12" s="11">
        <f t="shared" ref="S12:S13" si="5">SUM(Q12,P12)</f>
        <v>832632.52</v>
      </c>
    </row>
    <row r="13" spans="1:21" ht="12.75" customHeight="1" x14ac:dyDescent="0.3">
      <c r="A13" s="151"/>
      <c r="B13" s="162"/>
      <c r="C13" s="151"/>
      <c r="D13" s="158"/>
      <c r="E13" s="158"/>
      <c r="F13" s="159"/>
      <c r="G13" s="155"/>
      <c r="H13" s="31">
        <v>22895</v>
      </c>
      <c r="I13" s="10">
        <v>2026</v>
      </c>
      <c r="J13" s="10" t="s">
        <v>14</v>
      </c>
      <c r="K13" s="10" t="s">
        <v>24</v>
      </c>
      <c r="L13" s="11">
        <v>293246.93</v>
      </c>
      <c r="M13" s="97" t="s">
        <v>205</v>
      </c>
      <c r="N13" s="11">
        <v>33563.42</v>
      </c>
      <c r="O13" s="10" t="s">
        <v>12</v>
      </c>
      <c r="P13" s="11">
        <f t="shared" si="4"/>
        <v>326810.34999999998</v>
      </c>
      <c r="S13" s="11">
        <f t="shared" si="5"/>
        <v>326810.34999999998</v>
      </c>
    </row>
    <row r="14" spans="1:21" ht="42.6" customHeight="1" x14ac:dyDescent="0.3">
      <c r="A14" s="152"/>
      <c r="B14" s="147"/>
      <c r="C14" s="152"/>
      <c r="D14" s="148"/>
      <c r="E14" s="148"/>
      <c r="F14" s="159"/>
      <c r="G14" s="156"/>
      <c r="H14" s="28"/>
      <c r="I14" s="32" t="s">
        <v>26</v>
      </c>
      <c r="J14" s="29"/>
      <c r="K14" s="29"/>
      <c r="L14" s="30">
        <f>SUM(L12:L13)</f>
        <v>1040368.0900000001</v>
      </c>
      <c r="M14" s="30"/>
      <c r="N14" s="30">
        <f>SUM(N12:N13)</f>
        <v>119074.78</v>
      </c>
      <c r="O14" s="30"/>
      <c r="P14" s="30">
        <f>SUM(P12:P13)</f>
        <v>1159442.8700000001</v>
      </c>
      <c r="Q14" s="30">
        <f>SUM(Q12:Q13)</f>
        <v>0</v>
      </c>
      <c r="R14" s="30"/>
      <c r="S14" s="30">
        <f>SUM(S12:S13)</f>
        <v>1159442.8700000001</v>
      </c>
    </row>
    <row r="15" spans="1:21" ht="12.75" customHeight="1" x14ac:dyDescent="0.3">
      <c r="A15" s="151" t="s">
        <v>202</v>
      </c>
      <c r="B15" s="162">
        <v>230503</v>
      </c>
      <c r="C15" s="151" t="s">
        <v>203</v>
      </c>
      <c r="D15" s="162" t="s">
        <v>14</v>
      </c>
      <c r="E15" s="154" t="s">
        <v>61</v>
      </c>
      <c r="F15" s="167" t="s">
        <v>61</v>
      </c>
      <c r="G15" s="145" t="s">
        <v>328</v>
      </c>
      <c r="H15" s="31">
        <v>22897</v>
      </c>
      <c r="I15" s="10">
        <v>2027</v>
      </c>
      <c r="J15" s="10" t="s">
        <v>14</v>
      </c>
      <c r="K15" s="10" t="s">
        <v>24</v>
      </c>
      <c r="L15" s="11">
        <v>746890.28</v>
      </c>
      <c r="M15" s="10" t="s">
        <v>204</v>
      </c>
      <c r="N15" s="11">
        <v>85484.93</v>
      </c>
      <c r="O15" s="10" t="s">
        <v>0</v>
      </c>
      <c r="P15" s="11">
        <f t="shared" ref="P15:P16" si="6">SUM(N15,L15)</f>
        <v>832375.21</v>
      </c>
      <c r="S15" s="11">
        <f t="shared" ref="S15:S16" si="7">SUM(Q15,P15)</f>
        <v>832375.21</v>
      </c>
    </row>
    <row r="16" spans="1:21" ht="12.75" customHeight="1" x14ac:dyDescent="0.3">
      <c r="A16" s="151"/>
      <c r="B16" s="162"/>
      <c r="C16" s="151"/>
      <c r="D16" s="158"/>
      <c r="E16" s="158"/>
      <c r="F16" s="159"/>
      <c r="G16" s="155"/>
      <c r="H16" s="31">
        <v>22897</v>
      </c>
      <c r="I16" s="10">
        <v>2027</v>
      </c>
      <c r="J16" s="10" t="s">
        <v>14</v>
      </c>
      <c r="K16" s="10" t="s">
        <v>24</v>
      </c>
      <c r="L16" s="11">
        <v>305671.45</v>
      </c>
      <c r="M16" s="97" t="s">
        <v>205</v>
      </c>
      <c r="N16" s="11">
        <v>34985.46</v>
      </c>
      <c r="O16" s="10" t="s">
        <v>12</v>
      </c>
      <c r="P16" s="11">
        <f t="shared" si="6"/>
        <v>340656.91000000003</v>
      </c>
      <c r="S16" s="11">
        <f t="shared" si="7"/>
        <v>340656.91000000003</v>
      </c>
    </row>
    <row r="17" spans="1:23" ht="42" customHeight="1" x14ac:dyDescent="0.3">
      <c r="A17" s="152"/>
      <c r="B17" s="147"/>
      <c r="C17" s="152"/>
      <c r="D17" s="148"/>
      <c r="E17" s="148"/>
      <c r="F17" s="159"/>
      <c r="G17" s="156"/>
      <c r="H17" s="28"/>
      <c r="I17" s="32" t="s">
        <v>26</v>
      </c>
      <c r="J17" s="29"/>
      <c r="K17" s="29"/>
      <c r="L17" s="30">
        <f>SUM(L15:L16)</f>
        <v>1052561.73</v>
      </c>
      <c r="M17" s="30"/>
      <c r="N17" s="30">
        <f>SUM(N15:N16)</f>
        <v>120470.38999999998</v>
      </c>
      <c r="O17" s="30"/>
      <c r="P17" s="30">
        <f>SUM(P15:P16)</f>
        <v>1173032.1200000001</v>
      </c>
      <c r="Q17" s="30">
        <f>SUM(Q15:Q16)</f>
        <v>0</v>
      </c>
      <c r="R17" s="30"/>
      <c r="S17" s="30">
        <f>SUM(S15:S16)</f>
        <v>1173032.1200000001</v>
      </c>
    </row>
    <row r="18" spans="1:23" ht="12.75" customHeight="1" x14ac:dyDescent="0.3">
      <c r="A18" s="144" t="s">
        <v>150</v>
      </c>
      <c r="B18" s="146">
        <v>230504</v>
      </c>
      <c r="C18" s="144" t="s">
        <v>151</v>
      </c>
      <c r="D18" s="149" t="s">
        <v>61</v>
      </c>
      <c r="E18" s="149" t="s">
        <v>61</v>
      </c>
      <c r="F18" s="166" t="s">
        <v>283</v>
      </c>
      <c r="G18" s="166" t="s">
        <v>329</v>
      </c>
      <c r="H18" s="31">
        <v>22759</v>
      </c>
      <c r="I18" s="10">
        <v>2027</v>
      </c>
      <c r="J18" s="10" t="s">
        <v>13</v>
      </c>
      <c r="K18" s="10" t="s">
        <v>24</v>
      </c>
      <c r="L18" s="11">
        <v>3936511</v>
      </c>
      <c r="M18" s="10" t="s">
        <v>152</v>
      </c>
      <c r="N18" s="11">
        <v>450551.29</v>
      </c>
      <c r="O18" s="10" t="s">
        <v>45</v>
      </c>
      <c r="P18" s="11">
        <f>SUM(N18,L18)</f>
        <v>4387062.29</v>
      </c>
      <c r="S18" s="11">
        <f>SUM(Q18,P18)</f>
        <v>4387062.29</v>
      </c>
      <c r="W18" s="81"/>
    </row>
    <row r="19" spans="1:23" ht="12.75" customHeight="1" x14ac:dyDescent="0.3">
      <c r="A19" s="151"/>
      <c r="B19" s="162"/>
      <c r="C19" s="151"/>
      <c r="D19" s="154"/>
      <c r="E19" s="154"/>
      <c r="F19" s="166"/>
      <c r="G19" s="166"/>
      <c r="H19" s="31">
        <v>22759</v>
      </c>
      <c r="I19" s="10">
        <v>2027</v>
      </c>
      <c r="J19" s="10" t="s">
        <v>13</v>
      </c>
      <c r="K19" s="10" t="s">
        <v>24</v>
      </c>
      <c r="L19" s="11">
        <v>104779.66</v>
      </c>
      <c r="M19" s="10" t="s">
        <v>365</v>
      </c>
      <c r="N19" s="11">
        <v>11992.5</v>
      </c>
      <c r="O19" s="10" t="s">
        <v>45</v>
      </c>
      <c r="P19" s="11">
        <f>SUM(N19,L19)</f>
        <v>116772.16</v>
      </c>
      <c r="S19" s="11">
        <f>SUM(Q19,P19)</f>
        <v>116772.16</v>
      </c>
      <c r="U19" s="126"/>
      <c r="W19" s="81"/>
    </row>
    <row r="20" spans="1:23" ht="81" customHeight="1" x14ac:dyDescent="0.3">
      <c r="A20" s="152"/>
      <c r="B20" s="147"/>
      <c r="C20" s="152"/>
      <c r="D20" s="148"/>
      <c r="E20" s="148"/>
      <c r="F20" s="155"/>
      <c r="G20" s="156"/>
      <c r="H20" s="28"/>
      <c r="I20" s="32" t="s">
        <v>26</v>
      </c>
      <c r="J20" s="29"/>
      <c r="K20" s="29"/>
      <c r="L20" s="30">
        <f>SUM(L18:L19)</f>
        <v>4041290.66</v>
      </c>
      <c r="M20" s="30"/>
      <c r="N20" s="30">
        <f t="shared" ref="N20:S20" si="8">SUM(N18:N19)</f>
        <v>462543.79</v>
      </c>
      <c r="O20" s="30"/>
      <c r="P20" s="30">
        <f t="shared" si="8"/>
        <v>4503834.45</v>
      </c>
      <c r="Q20" s="30">
        <f t="shared" si="8"/>
        <v>0</v>
      </c>
      <c r="R20" s="30"/>
      <c r="S20" s="30">
        <f t="shared" si="8"/>
        <v>4503834.45</v>
      </c>
      <c r="U20" s="141"/>
    </row>
    <row r="21" spans="1:23" ht="12.75" customHeight="1" x14ac:dyDescent="0.3">
      <c r="A21" s="144" t="s">
        <v>97</v>
      </c>
      <c r="B21" s="146">
        <v>200501</v>
      </c>
      <c r="C21" s="144" t="s">
        <v>65</v>
      </c>
      <c r="D21" s="149" t="s">
        <v>61</v>
      </c>
      <c r="E21" s="149" t="s">
        <v>61</v>
      </c>
      <c r="F21" s="166" t="s">
        <v>283</v>
      </c>
      <c r="G21" s="166" t="s">
        <v>284</v>
      </c>
      <c r="H21" s="177">
        <v>22253</v>
      </c>
      <c r="I21" s="176">
        <v>2024</v>
      </c>
      <c r="J21" s="176" t="s">
        <v>13</v>
      </c>
      <c r="K21" s="139" t="s">
        <v>24</v>
      </c>
      <c r="L21" s="11">
        <v>2309149.1745989998</v>
      </c>
      <c r="M21" s="10" t="s">
        <v>48</v>
      </c>
      <c r="N21" s="11">
        <v>264292.45540099998</v>
      </c>
      <c r="O21" s="10" t="s">
        <v>45</v>
      </c>
      <c r="P21" s="11">
        <f>SUM(N21,L21)</f>
        <v>2573441.63</v>
      </c>
      <c r="S21" s="11">
        <f>SUM(Q21,P21)</f>
        <v>2573441.63</v>
      </c>
      <c r="U21" s="124"/>
    </row>
    <row r="22" spans="1:23" ht="44.4" customHeight="1" x14ac:dyDescent="0.3">
      <c r="A22" s="152"/>
      <c r="B22" s="147"/>
      <c r="C22" s="152"/>
      <c r="D22" s="148"/>
      <c r="E22" s="148"/>
      <c r="F22" s="155"/>
      <c r="G22" s="156"/>
      <c r="H22" s="28"/>
      <c r="I22" s="32" t="s">
        <v>26</v>
      </c>
      <c r="J22" s="29"/>
      <c r="K22" s="29"/>
      <c r="L22" s="30">
        <f>SUM(L21:L21)</f>
        <v>2309149.1745989998</v>
      </c>
      <c r="M22" s="30"/>
      <c r="N22" s="30">
        <f>SUM(N21:N21)</f>
        <v>264292.45540099998</v>
      </c>
      <c r="O22" s="30"/>
      <c r="P22" s="30">
        <f>SUM(P21:P21)</f>
        <v>2573441.63</v>
      </c>
      <c r="Q22" s="30">
        <f>SUM(Q21:Q21)</f>
        <v>0</v>
      </c>
      <c r="R22" s="30"/>
      <c r="S22" s="30">
        <f>SUM(S21:S21)</f>
        <v>2573441.63</v>
      </c>
    </row>
    <row r="23" spans="1:23" ht="12.75" customHeight="1" x14ac:dyDescent="0.3">
      <c r="A23" s="144" t="s">
        <v>154</v>
      </c>
      <c r="B23" s="146">
        <v>230505</v>
      </c>
      <c r="C23" s="144" t="s">
        <v>194</v>
      </c>
      <c r="D23" s="149" t="s">
        <v>61</v>
      </c>
      <c r="E23" s="149" t="s">
        <v>61</v>
      </c>
      <c r="F23" s="166" t="s">
        <v>283</v>
      </c>
      <c r="G23" s="166" t="s">
        <v>329</v>
      </c>
      <c r="H23" s="31">
        <v>22762</v>
      </c>
      <c r="I23" s="10">
        <v>2027</v>
      </c>
      <c r="J23" s="10" t="s">
        <v>13</v>
      </c>
      <c r="K23" s="10" t="s">
        <v>24</v>
      </c>
      <c r="L23" s="11">
        <v>793782.32000000007</v>
      </c>
      <c r="M23" s="10" t="s">
        <v>153</v>
      </c>
      <c r="N23" s="11">
        <v>90851.93</v>
      </c>
      <c r="O23" s="10" t="s">
        <v>45</v>
      </c>
      <c r="P23" s="11">
        <f>SUM(N23,L23)</f>
        <v>884634.25</v>
      </c>
      <c r="S23" s="11">
        <f>SUM(Q23,P23)</f>
        <v>884634.25</v>
      </c>
    </row>
    <row r="24" spans="1:23" ht="55.8" customHeight="1" x14ac:dyDescent="0.3">
      <c r="A24" s="152"/>
      <c r="B24" s="147"/>
      <c r="C24" s="152"/>
      <c r="D24" s="148"/>
      <c r="E24" s="148"/>
      <c r="F24" s="155"/>
      <c r="G24" s="156"/>
      <c r="H24" s="28"/>
      <c r="I24" s="32" t="s">
        <v>26</v>
      </c>
      <c r="J24" s="29"/>
      <c r="K24" s="29"/>
      <c r="L24" s="30">
        <f>SUM(L23:L23)</f>
        <v>793782.32000000007</v>
      </c>
      <c r="M24" s="30"/>
      <c r="N24" s="30">
        <f>SUM(N23:N23)</f>
        <v>90851.93</v>
      </c>
      <c r="O24" s="30"/>
      <c r="P24" s="30">
        <f>SUM(P23:P23)</f>
        <v>884634.25</v>
      </c>
      <c r="Q24" s="30">
        <f>SUM(Q23:Q23)</f>
        <v>0</v>
      </c>
      <c r="R24" s="30"/>
      <c r="S24" s="30">
        <f>SUM(S23:S23)</f>
        <v>884634.25</v>
      </c>
    </row>
    <row r="25" spans="1:23" ht="12.75" customHeight="1" x14ac:dyDescent="0.3">
      <c r="A25" s="144" t="s">
        <v>96</v>
      </c>
      <c r="B25" s="146">
        <v>200502</v>
      </c>
      <c r="C25" s="144" t="s">
        <v>64</v>
      </c>
      <c r="D25" s="149" t="s">
        <v>61</v>
      </c>
      <c r="E25" s="149" t="s">
        <v>61</v>
      </c>
      <c r="F25" s="166" t="s">
        <v>283</v>
      </c>
      <c r="G25" s="166" t="s">
        <v>285</v>
      </c>
      <c r="H25" s="177">
        <v>22254</v>
      </c>
      <c r="I25" s="176">
        <v>2024</v>
      </c>
      <c r="J25" s="176" t="s">
        <v>13</v>
      </c>
      <c r="K25" s="139" t="s">
        <v>24</v>
      </c>
      <c r="L25" s="11">
        <v>542171.41</v>
      </c>
      <c r="M25" s="10" t="s">
        <v>57</v>
      </c>
      <c r="N25" s="11">
        <v>62053.94</v>
      </c>
      <c r="O25" s="10" t="s">
        <v>45</v>
      </c>
      <c r="P25" s="11">
        <f>SUM(N25,L25)</f>
        <v>604225.35000000009</v>
      </c>
      <c r="S25" s="11">
        <f>SUM(Q25,P25)</f>
        <v>604225.35000000009</v>
      </c>
    </row>
    <row r="26" spans="1:23" ht="40.200000000000003" customHeight="1" x14ac:dyDescent="0.3">
      <c r="A26" s="152"/>
      <c r="B26" s="147"/>
      <c r="C26" s="152"/>
      <c r="D26" s="148"/>
      <c r="E26" s="148"/>
      <c r="F26" s="155"/>
      <c r="G26" s="156"/>
      <c r="H26" s="28"/>
      <c r="I26" s="32" t="s">
        <v>26</v>
      </c>
      <c r="J26" s="29"/>
      <c r="K26" s="29"/>
      <c r="L26" s="30">
        <f>SUM(L25:L25)</f>
        <v>542171.41</v>
      </c>
      <c r="M26" s="30"/>
      <c r="N26" s="30">
        <f>SUM(N25:N25)</f>
        <v>62053.94</v>
      </c>
      <c r="O26" s="30"/>
      <c r="P26" s="30">
        <f>SUM(P25:P25)</f>
        <v>604225.35000000009</v>
      </c>
      <c r="Q26" s="30">
        <f>SUM(Q25:Q25)</f>
        <v>0</v>
      </c>
      <c r="R26" s="30"/>
      <c r="S26" s="30">
        <f>SUM(S25:S25)</f>
        <v>604225.35000000009</v>
      </c>
    </row>
    <row r="27" spans="1:23" ht="12.75" customHeight="1" x14ac:dyDescent="0.3">
      <c r="A27" s="144" t="s">
        <v>95</v>
      </c>
      <c r="B27" s="146">
        <v>200503</v>
      </c>
      <c r="C27" s="144" t="s">
        <v>91</v>
      </c>
      <c r="D27" s="149" t="s">
        <v>61</v>
      </c>
      <c r="E27" s="149" t="s">
        <v>59</v>
      </c>
      <c r="F27" s="166" t="s">
        <v>283</v>
      </c>
      <c r="G27" s="166" t="s">
        <v>284</v>
      </c>
      <c r="H27" s="177">
        <v>22255</v>
      </c>
      <c r="I27" s="176">
        <v>2024</v>
      </c>
      <c r="J27" s="176" t="s">
        <v>13</v>
      </c>
      <c r="K27" s="139" t="s">
        <v>24</v>
      </c>
      <c r="L27" s="11">
        <v>1118916.3700000001</v>
      </c>
      <c r="M27" s="10" t="s">
        <v>47</v>
      </c>
      <c r="N27" s="11">
        <v>128064.99</v>
      </c>
      <c r="O27" s="10" t="s">
        <v>45</v>
      </c>
      <c r="P27" s="11">
        <f>SUM(N27,L27)</f>
        <v>1246981.3600000001</v>
      </c>
      <c r="S27" s="11">
        <f>SUM(Q27,P27)</f>
        <v>1246981.3600000001</v>
      </c>
    </row>
    <row r="28" spans="1:23" ht="43.2" customHeight="1" x14ac:dyDescent="0.3">
      <c r="A28" s="152"/>
      <c r="B28" s="147"/>
      <c r="C28" s="152"/>
      <c r="D28" s="148"/>
      <c r="E28" s="148"/>
      <c r="F28" s="155"/>
      <c r="G28" s="156"/>
      <c r="H28" s="28"/>
      <c r="I28" s="32" t="s">
        <v>26</v>
      </c>
      <c r="J28" s="29"/>
      <c r="K28" s="29"/>
      <c r="L28" s="30">
        <f>SUM(L27:L27)</f>
        <v>1118916.3700000001</v>
      </c>
      <c r="M28" s="30"/>
      <c r="N28" s="30">
        <f>SUM(N27:N27)</f>
        <v>128064.99</v>
      </c>
      <c r="O28" s="30"/>
      <c r="P28" s="30">
        <f>SUM(P27:P27)</f>
        <v>1246981.3600000001</v>
      </c>
      <c r="Q28" s="30">
        <f>SUM(Q27:Q27)</f>
        <v>0</v>
      </c>
      <c r="R28" s="30"/>
      <c r="S28" s="30">
        <f>SUM(S27:S27)</f>
        <v>1246981.3600000001</v>
      </c>
    </row>
    <row r="29" spans="1:23" x14ac:dyDescent="0.3">
      <c r="A29" s="144" t="s">
        <v>449</v>
      </c>
      <c r="B29" s="146">
        <v>240401</v>
      </c>
      <c r="C29" s="144" t="s">
        <v>450</v>
      </c>
      <c r="D29" s="146" t="s">
        <v>14</v>
      </c>
      <c r="E29" s="149" t="s">
        <v>61</v>
      </c>
      <c r="F29" s="144" t="s">
        <v>452</v>
      </c>
      <c r="G29" s="144" t="s">
        <v>455</v>
      </c>
      <c r="H29" s="174" t="s">
        <v>45</v>
      </c>
      <c r="I29" s="175">
        <v>2024</v>
      </c>
      <c r="J29" s="176" t="s">
        <v>14</v>
      </c>
      <c r="K29" s="142" t="s">
        <v>451</v>
      </c>
      <c r="L29" s="11">
        <v>49351.5</v>
      </c>
      <c r="M29" s="10" t="s">
        <v>48</v>
      </c>
      <c r="N29" s="11">
        <v>5648.5</v>
      </c>
      <c r="O29" s="10" t="s">
        <v>257</v>
      </c>
      <c r="P29" s="11">
        <f t="shared" ref="P29" si="9">SUM(N29,L29)</f>
        <v>55000</v>
      </c>
      <c r="S29" s="11">
        <f t="shared" ref="S29" si="10">SUM(Q29,P29)</f>
        <v>55000</v>
      </c>
      <c r="U29" s="17"/>
    </row>
    <row r="30" spans="1:23" ht="42" customHeight="1" x14ac:dyDescent="0.3">
      <c r="A30" s="145"/>
      <c r="B30" s="147"/>
      <c r="C30" s="145"/>
      <c r="D30" s="148"/>
      <c r="E30" s="148"/>
      <c r="F30" s="145"/>
      <c r="G30" s="145"/>
      <c r="H30" s="28"/>
      <c r="I30" s="32" t="s">
        <v>26</v>
      </c>
      <c r="J30" s="29"/>
      <c r="K30" s="30"/>
      <c r="L30" s="30">
        <f>SUM(L29:L29)</f>
        <v>49351.5</v>
      </c>
      <c r="M30" s="30"/>
      <c r="N30" s="30">
        <f>SUM(N29:N29)</f>
        <v>5648.5</v>
      </c>
      <c r="O30" s="30"/>
      <c r="P30" s="30">
        <f>SUM(P29:P29)</f>
        <v>55000</v>
      </c>
      <c r="Q30" s="30">
        <f>SUM(Q29:Q29)</f>
        <v>0</v>
      </c>
      <c r="R30" s="30"/>
      <c r="S30" s="30">
        <f>SUM(S29:S29)</f>
        <v>55000</v>
      </c>
      <c r="U30" s="17"/>
    </row>
    <row r="31" spans="1:23" x14ac:dyDescent="0.3">
      <c r="A31" s="144" t="s">
        <v>453</v>
      </c>
      <c r="B31" s="146">
        <v>240402</v>
      </c>
      <c r="C31" s="144" t="s">
        <v>454</v>
      </c>
      <c r="D31" s="146" t="s">
        <v>14</v>
      </c>
      <c r="E31" s="149" t="s">
        <v>61</v>
      </c>
      <c r="F31" s="144" t="s">
        <v>452</v>
      </c>
      <c r="G31" s="144" t="s">
        <v>456</v>
      </c>
      <c r="H31" s="174" t="s">
        <v>45</v>
      </c>
      <c r="I31" s="175">
        <v>2024</v>
      </c>
      <c r="J31" s="176" t="s">
        <v>14</v>
      </c>
      <c r="K31" s="142" t="s">
        <v>451</v>
      </c>
      <c r="L31" s="11">
        <v>44865</v>
      </c>
      <c r="M31" s="10" t="s">
        <v>48</v>
      </c>
      <c r="N31" s="11">
        <v>5135</v>
      </c>
      <c r="O31" s="10" t="s">
        <v>257</v>
      </c>
      <c r="P31" s="11">
        <f t="shared" ref="P31" si="11">SUM(N31,L31)</f>
        <v>50000</v>
      </c>
      <c r="S31" s="11">
        <f t="shared" ref="S31" si="12">SUM(Q31,P31)</f>
        <v>50000</v>
      </c>
      <c r="U31" s="17"/>
    </row>
    <row r="32" spans="1:23" ht="29.4" customHeight="1" x14ac:dyDescent="0.3">
      <c r="A32" s="145"/>
      <c r="B32" s="147"/>
      <c r="C32" s="145"/>
      <c r="D32" s="148"/>
      <c r="E32" s="148"/>
      <c r="F32" s="145"/>
      <c r="G32" s="145"/>
      <c r="H32" s="28"/>
      <c r="I32" s="32" t="s">
        <v>26</v>
      </c>
      <c r="J32" s="29"/>
      <c r="K32" s="30"/>
      <c r="L32" s="30">
        <f>SUM(L31:L31)</f>
        <v>44865</v>
      </c>
      <c r="M32" s="30"/>
      <c r="N32" s="30">
        <f>SUM(N31:N31)</f>
        <v>5135</v>
      </c>
      <c r="O32" s="30"/>
      <c r="P32" s="30">
        <f>SUM(P31:P31)</f>
        <v>50000</v>
      </c>
      <c r="Q32" s="30">
        <f>SUM(Q31:Q31)</f>
        <v>0</v>
      </c>
      <c r="R32" s="30"/>
      <c r="S32" s="30">
        <f>SUM(S31:S31)</f>
        <v>50000</v>
      </c>
      <c r="U32" s="17"/>
    </row>
    <row r="33" spans="1:21" x14ac:dyDescent="0.3">
      <c r="A33" s="144" t="s">
        <v>391</v>
      </c>
      <c r="B33" s="146">
        <v>220501</v>
      </c>
      <c r="C33" s="144" t="s">
        <v>392</v>
      </c>
      <c r="D33" s="146" t="s">
        <v>28</v>
      </c>
      <c r="E33" s="146" t="s">
        <v>28</v>
      </c>
      <c r="F33" s="144" t="s">
        <v>256</v>
      </c>
      <c r="G33" s="144" t="s">
        <v>393</v>
      </c>
      <c r="H33" s="111">
        <v>22605</v>
      </c>
      <c r="I33" s="128">
        <v>2024</v>
      </c>
      <c r="J33" s="10" t="s">
        <v>13</v>
      </c>
      <c r="K33" s="130" t="s">
        <v>24</v>
      </c>
      <c r="L33" s="11">
        <v>244067</v>
      </c>
      <c r="M33" s="10" t="s">
        <v>57</v>
      </c>
      <c r="N33" s="11">
        <v>27934.560000000001</v>
      </c>
      <c r="O33" s="10" t="s">
        <v>257</v>
      </c>
      <c r="P33" s="11">
        <f t="shared" ref="P33" si="13">SUM(N33,L33)</f>
        <v>272001.56</v>
      </c>
      <c r="S33" s="11">
        <f t="shared" ref="S33" si="14">SUM(Q33,P33)</f>
        <v>272001.56</v>
      </c>
      <c r="U33" s="17"/>
    </row>
    <row r="34" spans="1:21" ht="55.8" customHeight="1" x14ac:dyDescent="0.3">
      <c r="A34" s="145"/>
      <c r="B34" s="147"/>
      <c r="C34" s="145"/>
      <c r="D34" s="148"/>
      <c r="E34" s="148"/>
      <c r="F34" s="145"/>
      <c r="G34" s="145"/>
      <c r="H34" s="28"/>
      <c r="I34" s="32" t="s">
        <v>26</v>
      </c>
      <c r="J34" s="29"/>
      <c r="K34" s="30"/>
      <c r="L34" s="30">
        <f>SUM(L33:L33)</f>
        <v>244067</v>
      </c>
      <c r="M34" s="30"/>
      <c r="N34" s="30">
        <f>SUM(N33:N33)</f>
        <v>27934.560000000001</v>
      </c>
      <c r="O34" s="30"/>
      <c r="P34" s="30">
        <f>SUM(P33:P33)</f>
        <v>272001.56</v>
      </c>
      <c r="Q34" s="30">
        <f>SUM(Q33:Q33)</f>
        <v>0</v>
      </c>
      <c r="R34" s="30"/>
      <c r="S34" s="30">
        <f>SUM(S33:S33)</f>
        <v>272001.56</v>
      </c>
      <c r="U34" s="17"/>
    </row>
    <row r="35" spans="1:21" ht="12.75" customHeight="1" x14ac:dyDescent="0.3">
      <c r="A35" s="155" t="s">
        <v>394</v>
      </c>
      <c r="B35" s="159">
        <v>180904</v>
      </c>
      <c r="C35" s="155" t="s">
        <v>395</v>
      </c>
      <c r="D35" s="159" t="s">
        <v>14</v>
      </c>
      <c r="E35" s="164" t="s">
        <v>61</v>
      </c>
      <c r="F35" s="155" t="s">
        <v>396</v>
      </c>
      <c r="G35" s="155" t="s">
        <v>397</v>
      </c>
      <c r="H35" s="31">
        <v>21384</v>
      </c>
      <c r="I35" s="10">
        <v>2024</v>
      </c>
      <c r="J35" s="10" t="s">
        <v>14</v>
      </c>
      <c r="K35" s="10" t="s">
        <v>24</v>
      </c>
      <c r="L35" s="11">
        <v>275674.99</v>
      </c>
      <c r="M35" s="10" t="s">
        <v>152</v>
      </c>
      <c r="N35" s="11">
        <v>31552.240000000002</v>
      </c>
      <c r="O35" s="10" t="s">
        <v>257</v>
      </c>
      <c r="P35" s="11">
        <f>SUM(N35,L35)</f>
        <v>307227.23</v>
      </c>
      <c r="S35" s="11">
        <f>SUM(Q35,P35)</f>
        <v>307227.23</v>
      </c>
      <c r="U35" s="17"/>
    </row>
    <row r="36" spans="1:21" ht="44.4" customHeight="1" x14ac:dyDescent="0.3">
      <c r="A36" s="155"/>
      <c r="B36" s="159"/>
      <c r="C36" s="155"/>
      <c r="D36" s="165"/>
      <c r="E36" s="165"/>
      <c r="F36" s="155"/>
      <c r="G36" s="156"/>
      <c r="H36" s="33"/>
      <c r="I36" s="34" t="s">
        <v>26</v>
      </c>
      <c r="J36" s="35"/>
      <c r="K36" s="35"/>
      <c r="L36" s="36">
        <f>SUM(L35:L35)</f>
        <v>275674.99</v>
      </c>
      <c r="M36" s="37"/>
      <c r="N36" s="36">
        <f>SUM(N35:N35)</f>
        <v>31552.240000000002</v>
      </c>
      <c r="O36" s="37"/>
      <c r="P36" s="36">
        <f>SUM(P35:P35)</f>
        <v>307227.23</v>
      </c>
      <c r="Q36" s="36">
        <f>SUM(Q35:Q35)</f>
        <v>0</v>
      </c>
      <c r="R36" s="37"/>
      <c r="S36" s="36">
        <f>SUM(S35:S35)</f>
        <v>307227.23</v>
      </c>
      <c r="U36" s="17"/>
    </row>
    <row r="37" spans="1:21" ht="12" customHeight="1" x14ac:dyDescent="0.3">
      <c r="A37" s="38"/>
      <c r="B37" s="39"/>
      <c r="C37" s="40"/>
      <c r="D37" s="41"/>
      <c r="E37" s="41"/>
      <c r="F37" s="40"/>
      <c r="G37" s="42"/>
      <c r="H37" s="39"/>
      <c r="I37" s="43"/>
      <c r="J37" s="44"/>
      <c r="K37" s="44"/>
      <c r="L37" s="45"/>
      <c r="M37" s="45"/>
      <c r="N37" s="45"/>
      <c r="O37" s="46"/>
      <c r="P37" s="45"/>
      <c r="Q37" s="45"/>
      <c r="R37" s="46"/>
      <c r="S37" s="45"/>
    </row>
    <row r="38" spans="1:21" ht="14.25" customHeight="1" x14ac:dyDescent="0.3">
      <c r="A38" s="18" t="s">
        <v>20</v>
      </c>
      <c r="B38" s="19"/>
      <c r="C38" s="20"/>
      <c r="D38" s="19"/>
      <c r="E38" s="19"/>
      <c r="F38" s="20"/>
      <c r="G38" s="20"/>
      <c r="H38" s="19"/>
      <c r="I38" s="21" t="s">
        <v>6</v>
      </c>
      <c r="J38" s="22" t="s">
        <v>6</v>
      </c>
      <c r="K38" s="22"/>
      <c r="L38" s="23" t="s">
        <v>6</v>
      </c>
      <c r="M38" s="22" t="s">
        <v>6</v>
      </c>
      <c r="N38" s="23" t="s">
        <v>6</v>
      </c>
      <c r="O38" s="22" t="s">
        <v>6</v>
      </c>
      <c r="P38" s="23" t="s">
        <v>6</v>
      </c>
      <c r="Q38" s="23" t="s">
        <v>6</v>
      </c>
      <c r="R38" s="22" t="s">
        <v>6</v>
      </c>
      <c r="S38" s="47" t="s">
        <v>20</v>
      </c>
    </row>
    <row r="39" spans="1:21" ht="12.75" customHeight="1" x14ac:dyDescent="0.3">
      <c r="A39" s="157" t="s">
        <v>25</v>
      </c>
      <c r="B39" s="160" t="s">
        <v>3</v>
      </c>
      <c r="C39" s="157" t="s">
        <v>4</v>
      </c>
      <c r="D39" s="160" t="s">
        <v>27</v>
      </c>
      <c r="E39" s="160" t="s">
        <v>58</v>
      </c>
      <c r="F39" s="157" t="s">
        <v>36</v>
      </c>
      <c r="G39" s="157" t="s">
        <v>5</v>
      </c>
      <c r="H39" s="160" t="s">
        <v>35</v>
      </c>
      <c r="I39" s="160" t="s">
        <v>60</v>
      </c>
      <c r="J39" s="160" t="s">
        <v>1</v>
      </c>
      <c r="K39" s="160" t="s">
        <v>23</v>
      </c>
      <c r="L39" s="160" t="s">
        <v>37</v>
      </c>
      <c r="M39" s="160" t="s">
        <v>6</v>
      </c>
      <c r="N39" s="160" t="s">
        <v>38</v>
      </c>
      <c r="O39" s="160" t="s">
        <v>6</v>
      </c>
      <c r="P39" s="168" t="s">
        <v>7</v>
      </c>
      <c r="Q39" s="160" t="s">
        <v>39</v>
      </c>
      <c r="R39" s="160" t="s">
        <v>6</v>
      </c>
      <c r="S39" s="168" t="s">
        <v>8</v>
      </c>
    </row>
    <row r="40" spans="1:21" ht="12.75" customHeight="1" x14ac:dyDescent="0.3">
      <c r="A40" s="157" t="s">
        <v>6</v>
      </c>
      <c r="B40" s="160"/>
      <c r="C40" s="157" t="s">
        <v>6</v>
      </c>
      <c r="D40" s="161"/>
      <c r="E40" s="161"/>
      <c r="F40" s="157" t="s">
        <v>6</v>
      </c>
      <c r="G40" s="157" t="s">
        <v>6</v>
      </c>
      <c r="H40" s="160" t="s">
        <v>6</v>
      </c>
      <c r="I40" s="160" t="s">
        <v>6</v>
      </c>
      <c r="J40" s="160" t="s">
        <v>6</v>
      </c>
      <c r="K40" s="161"/>
      <c r="L40" s="25" t="s">
        <v>9</v>
      </c>
      <c r="M40" s="26" t="s">
        <v>10</v>
      </c>
      <c r="N40" s="25" t="s">
        <v>9</v>
      </c>
      <c r="O40" s="26" t="s">
        <v>10</v>
      </c>
      <c r="P40" s="168" t="s">
        <v>6</v>
      </c>
      <c r="Q40" s="27" t="s">
        <v>9</v>
      </c>
      <c r="R40" s="26" t="s">
        <v>11</v>
      </c>
      <c r="S40" s="168" t="s">
        <v>6</v>
      </c>
    </row>
    <row r="41" spans="1:21" ht="12.75" customHeight="1" x14ac:dyDescent="0.3">
      <c r="A41" s="155" t="s">
        <v>148</v>
      </c>
      <c r="B41" s="159">
        <v>221002</v>
      </c>
      <c r="C41" s="155" t="s">
        <v>270</v>
      </c>
      <c r="D41" s="159" t="s">
        <v>50</v>
      </c>
      <c r="E41" s="164" t="s">
        <v>59</v>
      </c>
      <c r="F41" s="155" t="s">
        <v>149</v>
      </c>
      <c r="G41" s="155" t="s">
        <v>331</v>
      </c>
      <c r="H41" s="31">
        <v>23058</v>
      </c>
      <c r="I41" s="10">
        <v>2023</v>
      </c>
      <c r="J41" s="10" t="s">
        <v>2</v>
      </c>
      <c r="K41" s="10" t="s">
        <v>199</v>
      </c>
      <c r="L41" s="11">
        <v>0</v>
      </c>
      <c r="M41" s="10" t="s">
        <v>157</v>
      </c>
      <c r="N41" s="11">
        <v>0</v>
      </c>
      <c r="O41" s="10" t="s">
        <v>20</v>
      </c>
      <c r="P41" s="11">
        <f>SUM(N41,L41)</f>
        <v>0</v>
      </c>
      <c r="S41" s="11">
        <f>SUM(Q41,P41)</f>
        <v>0</v>
      </c>
    </row>
    <row r="42" spans="1:21" ht="12.75" customHeight="1" x14ac:dyDescent="0.3">
      <c r="A42" s="155"/>
      <c r="B42" s="159"/>
      <c r="C42" s="155"/>
      <c r="D42" s="165"/>
      <c r="E42" s="165"/>
      <c r="F42" s="155"/>
      <c r="G42" s="156"/>
      <c r="H42" s="31">
        <v>23058</v>
      </c>
      <c r="I42" s="10">
        <v>2025</v>
      </c>
      <c r="J42" s="10" t="s">
        <v>19</v>
      </c>
      <c r="K42" s="10" t="s">
        <v>199</v>
      </c>
      <c r="L42" s="11">
        <v>0</v>
      </c>
      <c r="M42" s="10" t="s">
        <v>152</v>
      </c>
      <c r="N42" s="11">
        <v>0</v>
      </c>
      <c r="O42" s="10" t="s">
        <v>20</v>
      </c>
      <c r="P42" s="11">
        <f>SUM(N42,L42)</f>
        <v>0</v>
      </c>
      <c r="S42" s="11">
        <f>SUM(Q42,P42)</f>
        <v>0</v>
      </c>
    </row>
    <row r="43" spans="1:21" ht="30" customHeight="1" x14ac:dyDescent="0.3">
      <c r="A43" s="155"/>
      <c r="B43" s="159"/>
      <c r="C43" s="155"/>
      <c r="D43" s="165"/>
      <c r="E43" s="165"/>
      <c r="F43" s="155"/>
      <c r="G43" s="156"/>
      <c r="H43" s="33"/>
      <c r="I43" s="34" t="s">
        <v>26</v>
      </c>
      <c r="J43" s="35"/>
      <c r="K43" s="35"/>
      <c r="L43" s="36">
        <f>SUM(L41:L42)</f>
        <v>0</v>
      </c>
      <c r="M43" s="37"/>
      <c r="N43" s="36">
        <f t="shared" ref="N43" si="15">SUM(N41:N42)</f>
        <v>0</v>
      </c>
      <c r="O43" s="37"/>
      <c r="P43" s="36">
        <f t="shared" ref="P43:Q43" si="16">SUM(P41:P42)</f>
        <v>0</v>
      </c>
      <c r="Q43" s="36">
        <f t="shared" si="16"/>
        <v>0</v>
      </c>
      <c r="R43" s="37"/>
      <c r="S43" s="36">
        <f t="shared" ref="S43" si="17">SUM(S41:S42)</f>
        <v>0</v>
      </c>
    </row>
    <row r="44" spans="1:21" ht="12.75" customHeight="1" x14ac:dyDescent="0.3">
      <c r="A44" s="155" t="s">
        <v>146</v>
      </c>
      <c r="B44" s="159">
        <v>221001</v>
      </c>
      <c r="C44" s="155" t="s">
        <v>156</v>
      </c>
      <c r="D44" s="159" t="s">
        <v>14</v>
      </c>
      <c r="E44" s="164" t="s">
        <v>280</v>
      </c>
      <c r="F44" s="155" t="s">
        <v>155</v>
      </c>
      <c r="G44" s="155" t="s">
        <v>331</v>
      </c>
      <c r="H44" s="31">
        <v>22679</v>
      </c>
      <c r="I44" s="10">
        <v>2026</v>
      </c>
      <c r="J44" s="10" t="s">
        <v>14</v>
      </c>
      <c r="K44" s="10" t="s">
        <v>24</v>
      </c>
      <c r="L44" s="11">
        <v>358920</v>
      </c>
      <c r="M44" s="10" t="s">
        <v>152</v>
      </c>
      <c r="N44" s="11">
        <v>41080</v>
      </c>
      <c r="O44" s="10" t="s">
        <v>20</v>
      </c>
      <c r="P44" s="11">
        <f>SUM(N44,L44)</f>
        <v>400000</v>
      </c>
      <c r="S44" s="11">
        <f>SUM(Q44,P44)</f>
        <v>400000</v>
      </c>
    </row>
    <row r="45" spans="1:21" ht="67.8" customHeight="1" x14ac:dyDescent="0.3">
      <c r="A45" s="155"/>
      <c r="B45" s="159"/>
      <c r="C45" s="155"/>
      <c r="D45" s="165"/>
      <c r="E45" s="165"/>
      <c r="F45" s="155"/>
      <c r="G45" s="156"/>
      <c r="H45" s="33"/>
      <c r="I45" s="34" t="s">
        <v>26</v>
      </c>
      <c r="J45" s="35"/>
      <c r="K45" s="35"/>
      <c r="L45" s="36">
        <f>SUM(L44:L44)</f>
        <v>358920</v>
      </c>
      <c r="M45" s="37"/>
      <c r="N45" s="36">
        <f>SUM(N44:N44)</f>
        <v>41080</v>
      </c>
      <c r="O45" s="37"/>
      <c r="P45" s="36">
        <f>SUM(P44:P44)</f>
        <v>400000</v>
      </c>
      <c r="Q45" s="36">
        <f>SUM(Q44:Q44)</f>
        <v>0</v>
      </c>
      <c r="R45" s="37"/>
      <c r="S45" s="36">
        <f>SUM(S44:S44)</f>
        <v>400000</v>
      </c>
    </row>
    <row r="46" spans="1:21" ht="12.75" customHeight="1" x14ac:dyDescent="0.3">
      <c r="A46" s="155" t="s">
        <v>67</v>
      </c>
      <c r="B46" s="159">
        <v>200711</v>
      </c>
      <c r="C46" s="155" t="s">
        <v>357</v>
      </c>
      <c r="D46" s="159" t="s">
        <v>50</v>
      </c>
      <c r="E46" s="164" t="s">
        <v>61</v>
      </c>
      <c r="F46" s="155" t="s">
        <v>139</v>
      </c>
      <c r="G46" s="155" t="s">
        <v>286</v>
      </c>
      <c r="H46" s="31">
        <v>22340</v>
      </c>
      <c r="I46" s="10">
        <v>2024</v>
      </c>
      <c r="J46" s="10" t="s">
        <v>2</v>
      </c>
      <c r="K46" s="10" t="s">
        <v>199</v>
      </c>
      <c r="L46" s="11">
        <v>0</v>
      </c>
      <c r="M46" s="10" t="s">
        <v>48</v>
      </c>
      <c r="N46" s="11">
        <v>0</v>
      </c>
      <c r="O46" s="10" t="s">
        <v>20</v>
      </c>
      <c r="P46" s="11">
        <f>SUM(N46,L46)</f>
        <v>0</v>
      </c>
      <c r="S46" s="11">
        <f>SUM(Q46,P46)</f>
        <v>0</v>
      </c>
    </row>
    <row r="47" spans="1:21" ht="12.75" customHeight="1" x14ac:dyDescent="0.3">
      <c r="A47" s="155"/>
      <c r="B47" s="159"/>
      <c r="C47" s="155"/>
      <c r="D47" s="165"/>
      <c r="E47" s="165"/>
      <c r="F47" s="155"/>
      <c r="G47" s="156"/>
      <c r="H47" s="31">
        <v>22340</v>
      </c>
      <c r="I47" s="10">
        <v>2025</v>
      </c>
      <c r="J47" s="10" t="s">
        <v>19</v>
      </c>
      <c r="K47" s="10" t="s">
        <v>199</v>
      </c>
      <c r="L47" s="11">
        <v>0</v>
      </c>
      <c r="M47" s="10" t="s">
        <v>48</v>
      </c>
      <c r="N47" s="11">
        <v>0</v>
      </c>
      <c r="O47" s="10" t="s">
        <v>20</v>
      </c>
      <c r="P47" s="11">
        <f>SUM(N47,L47)</f>
        <v>0</v>
      </c>
      <c r="S47" s="11">
        <f>SUM(Q47,P47)</f>
        <v>0</v>
      </c>
    </row>
    <row r="48" spans="1:21" ht="18.600000000000001" customHeight="1" x14ac:dyDescent="0.3">
      <c r="A48" s="155"/>
      <c r="B48" s="159"/>
      <c r="C48" s="155"/>
      <c r="D48" s="165"/>
      <c r="E48" s="165"/>
      <c r="F48" s="155"/>
      <c r="G48" s="156"/>
      <c r="H48" s="33"/>
      <c r="I48" s="34" t="s">
        <v>26</v>
      </c>
      <c r="J48" s="35"/>
      <c r="K48" s="35"/>
      <c r="L48" s="36">
        <f>SUM(L46:L47)</f>
        <v>0</v>
      </c>
      <c r="M48" s="37"/>
      <c r="N48" s="36">
        <f t="shared" ref="N48" si="18">SUM(N46:N47)</f>
        <v>0</v>
      </c>
      <c r="O48" s="37"/>
      <c r="P48" s="36">
        <f t="shared" ref="P48:Q48" si="19">SUM(P46:P47)</f>
        <v>0</v>
      </c>
      <c r="Q48" s="36">
        <f t="shared" si="19"/>
        <v>0</v>
      </c>
      <c r="R48" s="37"/>
      <c r="S48" s="36">
        <f t="shared" ref="S48" si="20">SUM(S46:S47)</f>
        <v>0</v>
      </c>
    </row>
    <row r="49" spans="1:21" ht="12.75" customHeight="1" x14ac:dyDescent="0.3">
      <c r="A49" s="155" t="s">
        <v>269</v>
      </c>
      <c r="B49" s="159">
        <v>180502</v>
      </c>
      <c r="C49" s="155" t="s">
        <v>424</v>
      </c>
      <c r="D49" s="159" t="s">
        <v>29</v>
      </c>
      <c r="E49" s="159" t="s">
        <v>280</v>
      </c>
      <c r="F49" s="155">
        <v>1005</v>
      </c>
      <c r="G49" s="155" t="s">
        <v>331</v>
      </c>
      <c r="H49" s="31">
        <v>21327</v>
      </c>
      <c r="I49" s="10">
        <v>2019</v>
      </c>
      <c r="J49" s="10" t="s">
        <v>2</v>
      </c>
      <c r="K49" s="10" t="s">
        <v>44</v>
      </c>
      <c r="L49" s="11">
        <v>179460</v>
      </c>
      <c r="M49" s="10" t="s">
        <v>66</v>
      </c>
      <c r="N49" s="11">
        <v>20540</v>
      </c>
      <c r="O49" s="10" t="s">
        <v>20</v>
      </c>
      <c r="P49" s="11">
        <f t="shared" ref="P49:P55" si="21">SUM(N49,L49)</f>
        <v>200000</v>
      </c>
      <c r="S49" s="11">
        <f t="shared" ref="S49:S55" si="22">SUM(Q49,P49)</f>
        <v>200000</v>
      </c>
    </row>
    <row r="50" spans="1:21" ht="12.75" customHeight="1" x14ac:dyDescent="0.3">
      <c r="A50" s="155"/>
      <c r="B50" s="159"/>
      <c r="C50" s="155"/>
      <c r="D50" s="159"/>
      <c r="E50" s="159"/>
      <c r="F50" s="155"/>
      <c r="G50" s="155"/>
      <c r="H50" s="31">
        <v>21327</v>
      </c>
      <c r="I50" s="10">
        <v>2019</v>
      </c>
      <c r="J50" s="10" t="s">
        <v>2</v>
      </c>
      <c r="K50" s="10" t="s">
        <v>24</v>
      </c>
      <c r="L50" s="11">
        <v>88338</v>
      </c>
      <c r="M50" s="10" t="s">
        <v>157</v>
      </c>
      <c r="N50" s="11">
        <v>10110.68</v>
      </c>
      <c r="O50" s="10" t="s">
        <v>20</v>
      </c>
      <c r="P50" s="11">
        <f t="shared" si="21"/>
        <v>98448.68</v>
      </c>
      <c r="S50" s="11">
        <f t="shared" si="22"/>
        <v>98448.68</v>
      </c>
    </row>
    <row r="51" spans="1:21" ht="12.75" customHeight="1" x14ac:dyDescent="0.3">
      <c r="A51" s="155"/>
      <c r="B51" s="159"/>
      <c r="C51" s="155"/>
      <c r="D51" s="159"/>
      <c r="E51" s="159"/>
      <c r="F51" s="155"/>
      <c r="G51" s="155"/>
      <c r="H51" s="31">
        <v>21327</v>
      </c>
      <c r="I51" s="112">
        <v>2022</v>
      </c>
      <c r="J51" s="10" t="s">
        <v>21</v>
      </c>
      <c r="K51" s="10" t="s">
        <v>74</v>
      </c>
      <c r="L51" s="11">
        <v>0</v>
      </c>
      <c r="N51" s="11">
        <v>0</v>
      </c>
      <c r="P51" s="11">
        <f t="shared" si="21"/>
        <v>0</v>
      </c>
      <c r="Q51" s="11">
        <v>2000</v>
      </c>
      <c r="R51" s="10" t="s">
        <v>20</v>
      </c>
      <c r="S51" s="11">
        <f t="shared" si="22"/>
        <v>2000</v>
      </c>
    </row>
    <row r="52" spans="1:21" ht="12.75" customHeight="1" x14ac:dyDescent="0.3">
      <c r="A52" s="155"/>
      <c r="B52" s="159"/>
      <c r="C52" s="155"/>
      <c r="D52" s="159"/>
      <c r="E52" s="159"/>
      <c r="F52" s="155"/>
      <c r="G52" s="155"/>
      <c r="H52" s="31">
        <v>21327</v>
      </c>
      <c r="I52" s="112">
        <v>2022</v>
      </c>
      <c r="J52" s="10" t="s">
        <v>21</v>
      </c>
      <c r="K52" s="10" t="s">
        <v>24</v>
      </c>
      <c r="L52" s="11">
        <v>3000</v>
      </c>
      <c r="M52" s="10" t="s">
        <v>153</v>
      </c>
      <c r="N52" s="11">
        <v>343.36342360414579</v>
      </c>
      <c r="O52" s="10" t="s">
        <v>20</v>
      </c>
      <c r="P52" s="11">
        <f t="shared" si="21"/>
        <v>3343.3634236041457</v>
      </c>
      <c r="S52" s="11">
        <f t="shared" si="22"/>
        <v>3343.3634236041457</v>
      </c>
    </row>
    <row r="53" spans="1:21" ht="12.75" customHeight="1" x14ac:dyDescent="0.3">
      <c r="A53" s="155"/>
      <c r="B53" s="159"/>
      <c r="C53" s="155"/>
      <c r="D53" s="159"/>
      <c r="E53" s="159"/>
      <c r="F53" s="155"/>
      <c r="G53" s="155"/>
      <c r="H53" s="31">
        <v>21327</v>
      </c>
      <c r="I53" s="10">
        <v>2025</v>
      </c>
      <c r="J53" s="10" t="s">
        <v>19</v>
      </c>
      <c r="K53" s="10" t="s">
        <v>24</v>
      </c>
      <c r="L53" s="11">
        <v>401533</v>
      </c>
      <c r="M53" s="10" t="s">
        <v>152</v>
      </c>
      <c r="N53" s="11">
        <v>45957.25</v>
      </c>
      <c r="O53" s="10" t="s">
        <v>20</v>
      </c>
      <c r="P53" s="11">
        <f t="shared" si="21"/>
        <v>447490.25</v>
      </c>
      <c r="S53" s="11">
        <f t="shared" si="22"/>
        <v>447490.25</v>
      </c>
    </row>
    <row r="54" spans="1:21" ht="12.75" customHeight="1" x14ac:dyDescent="0.3">
      <c r="A54" s="155"/>
      <c r="B54" s="159"/>
      <c r="C54" s="155"/>
      <c r="D54" s="165"/>
      <c r="E54" s="165"/>
      <c r="F54" s="155"/>
      <c r="G54" s="156"/>
      <c r="H54" s="31">
        <v>21327</v>
      </c>
      <c r="I54" s="10">
        <v>2025</v>
      </c>
      <c r="J54" s="10" t="s">
        <v>19</v>
      </c>
      <c r="K54" s="10" t="s">
        <v>24</v>
      </c>
      <c r="L54" s="11">
        <v>448539.63</v>
      </c>
      <c r="M54" s="10" t="s">
        <v>48</v>
      </c>
      <c r="N54" s="11">
        <v>51337.367659645606</v>
      </c>
      <c r="O54" s="10" t="s">
        <v>20</v>
      </c>
      <c r="P54" s="11">
        <f t="shared" si="21"/>
        <v>499876.99765964563</v>
      </c>
      <c r="S54" s="11">
        <f t="shared" si="22"/>
        <v>499876.99765964563</v>
      </c>
    </row>
    <row r="55" spans="1:21" ht="12.75" customHeight="1" x14ac:dyDescent="0.3">
      <c r="A55" s="155"/>
      <c r="B55" s="159"/>
      <c r="C55" s="155"/>
      <c r="D55" s="165"/>
      <c r="E55" s="165"/>
      <c r="F55" s="155"/>
      <c r="G55" s="156"/>
      <c r="H55" s="110">
        <v>21327</v>
      </c>
      <c r="I55" s="74">
        <v>2025</v>
      </c>
      <c r="J55" s="74" t="s">
        <v>19</v>
      </c>
      <c r="K55" s="74" t="s">
        <v>24</v>
      </c>
      <c r="L55" s="11">
        <v>226159</v>
      </c>
      <c r="M55" s="10" t="s">
        <v>153</v>
      </c>
      <c r="N55" s="11">
        <v>25884.90950629667</v>
      </c>
      <c r="O55" s="10" t="s">
        <v>20</v>
      </c>
      <c r="P55" s="11">
        <f t="shared" si="21"/>
        <v>252043.90950629668</v>
      </c>
      <c r="S55" s="11">
        <f t="shared" si="22"/>
        <v>252043.90950629668</v>
      </c>
    </row>
    <row r="56" spans="1:21" ht="16.2" customHeight="1" x14ac:dyDescent="0.3">
      <c r="A56" s="155"/>
      <c r="B56" s="159"/>
      <c r="C56" s="155"/>
      <c r="D56" s="165"/>
      <c r="E56" s="165"/>
      <c r="F56" s="155"/>
      <c r="G56" s="156"/>
      <c r="H56" s="33"/>
      <c r="I56" s="34" t="s">
        <v>26</v>
      </c>
      <c r="J56" s="35"/>
      <c r="K56" s="35"/>
      <c r="L56" s="36">
        <f>SUM(L49:L55)</f>
        <v>1347029.63</v>
      </c>
      <c r="M56" s="37"/>
      <c r="N56" s="36">
        <f>SUM(N49:N55)</f>
        <v>154173.57058954643</v>
      </c>
      <c r="O56" s="36"/>
      <c r="P56" s="36">
        <f t="shared" ref="P56:S56" si="23">SUM(P49:P55)</f>
        <v>1501203.2005895465</v>
      </c>
      <c r="Q56" s="36">
        <f t="shared" si="23"/>
        <v>2000</v>
      </c>
      <c r="R56" s="36"/>
      <c r="S56" s="36">
        <f t="shared" si="23"/>
        <v>1503203.2005895465</v>
      </c>
    </row>
    <row r="57" spans="1:21" ht="12.75" customHeight="1" x14ac:dyDescent="0.3">
      <c r="A57" s="48"/>
      <c r="B57" s="49"/>
      <c r="C57" s="50"/>
      <c r="D57" s="51"/>
      <c r="E57" s="51"/>
      <c r="F57" s="52"/>
      <c r="G57" s="50"/>
      <c r="H57" s="53"/>
      <c r="I57" s="54"/>
      <c r="J57" s="55"/>
      <c r="K57" s="55"/>
      <c r="L57" s="56"/>
      <c r="M57" s="56"/>
      <c r="N57" s="56"/>
      <c r="O57" s="56"/>
      <c r="P57" s="56"/>
      <c r="Q57" s="56"/>
      <c r="R57" s="57"/>
      <c r="S57" s="56"/>
    </row>
    <row r="58" spans="1:21" ht="14.25" customHeight="1" x14ac:dyDescent="0.3">
      <c r="A58" s="18" t="s">
        <v>18</v>
      </c>
      <c r="B58" s="58"/>
      <c r="C58" s="59" t="s">
        <v>6</v>
      </c>
      <c r="D58" s="58"/>
      <c r="E58" s="58"/>
      <c r="F58" s="59" t="s">
        <v>6</v>
      </c>
      <c r="G58" s="59" t="s">
        <v>6</v>
      </c>
      <c r="H58" s="58" t="s">
        <v>6</v>
      </c>
      <c r="I58" s="60" t="s">
        <v>6</v>
      </c>
      <c r="J58" s="61" t="s">
        <v>6</v>
      </c>
      <c r="K58" s="61"/>
      <c r="L58" s="62"/>
      <c r="M58" s="61"/>
      <c r="N58" s="62"/>
      <c r="O58" s="61" t="s">
        <v>6</v>
      </c>
      <c r="P58" s="62" t="s">
        <v>6</v>
      </c>
      <c r="Q58" s="63" t="s">
        <v>6</v>
      </c>
      <c r="R58" s="61" t="s">
        <v>6</v>
      </c>
      <c r="S58" s="64" t="s">
        <v>18</v>
      </c>
    </row>
    <row r="59" spans="1:21" ht="12.75" customHeight="1" x14ac:dyDescent="0.3">
      <c r="A59" s="157" t="s">
        <v>25</v>
      </c>
      <c r="B59" s="160" t="s">
        <v>3</v>
      </c>
      <c r="C59" s="157" t="s">
        <v>4</v>
      </c>
      <c r="D59" s="160" t="s">
        <v>27</v>
      </c>
      <c r="E59" s="160" t="s">
        <v>58</v>
      </c>
      <c r="F59" s="157" t="s">
        <v>36</v>
      </c>
      <c r="G59" s="157" t="s">
        <v>5</v>
      </c>
      <c r="H59" s="160" t="s">
        <v>35</v>
      </c>
      <c r="I59" s="160" t="s">
        <v>60</v>
      </c>
      <c r="J59" s="160" t="s">
        <v>1</v>
      </c>
      <c r="K59" s="160" t="s">
        <v>23</v>
      </c>
      <c r="L59" s="160" t="s">
        <v>37</v>
      </c>
      <c r="M59" s="160" t="s">
        <v>6</v>
      </c>
      <c r="N59" s="160" t="s">
        <v>38</v>
      </c>
      <c r="O59" s="160" t="s">
        <v>6</v>
      </c>
      <c r="P59" s="168" t="s">
        <v>7</v>
      </c>
      <c r="Q59" s="160" t="s">
        <v>39</v>
      </c>
      <c r="R59" s="160" t="s">
        <v>6</v>
      </c>
      <c r="S59" s="168" t="s">
        <v>8</v>
      </c>
    </row>
    <row r="60" spans="1:21" ht="12.75" customHeight="1" x14ac:dyDescent="0.3">
      <c r="A60" s="157" t="s">
        <v>6</v>
      </c>
      <c r="B60" s="160"/>
      <c r="C60" s="157" t="s">
        <v>6</v>
      </c>
      <c r="D60" s="161"/>
      <c r="E60" s="161"/>
      <c r="F60" s="157" t="s">
        <v>6</v>
      </c>
      <c r="G60" s="157" t="s">
        <v>6</v>
      </c>
      <c r="H60" s="160" t="s">
        <v>6</v>
      </c>
      <c r="I60" s="160" t="s">
        <v>6</v>
      </c>
      <c r="J60" s="160" t="s">
        <v>6</v>
      </c>
      <c r="K60" s="161"/>
      <c r="L60" s="25" t="s">
        <v>9</v>
      </c>
      <c r="M60" s="26" t="s">
        <v>10</v>
      </c>
      <c r="N60" s="25" t="s">
        <v>9</v>
      </c>
      <c r="O60" s="26" t="s">
        <v>10</v>
      </c>
      <c r="P60" s="168" t="s">
        <v>6</v>
      </c>
      <c r="Q60" s="27" t="s">
        <v>9</v>
      </c>
      <c r="R60" s="26" t="s">
        <v>11</v>
      </c>
      <c r="S60" s="168" t="s">
        <v>6</v>
      </c>
    </row>
    <row r="61" spans="1:21" ht="12.75" customHeight="1" x14ac:dyDescent="0.3">
      <c r="A61" s="155" t="s">
        <v>368</v>
      </c>
      <c r="B61" s="159">
        <v>200712</v>
      </c>
      <c r="C61" s="155" t="s">
        <v>369</v>
      </c>
      <c r="D61" s="159" t="s">
        <v>175</v>
      </c>
      <c r="E61" s="164" t="s">
        <v>59</v>
      </c>
      <c r="F61" s="155" t="s">
        <v>370</v>
      </c>
      <c r="G61" s="155" t="s">
        <v>371</v>
      </c>
      <c r="H61" s="31">
        <v>22341</v>
      </c>
      <c r="I61" s="10">
        <v>2024</v>
      </c>
      <c r="J61" s="10" t="s">
        <v>14</v>
      </c>
      <c r="K61" s="10" t="s">
        <v>24</v>
      </c>
      <c r="L61" s="11">
        <v>145673</v>
      </c>
      <c r="M61" s="10" t="s">
        <v>152</v>
      </c>
      <c r="N61" s="11">
        <v>16672.926668895583</v>
      </c>
      <c r="O61" s="10" t="s">
        <v>372</v>
      </c>
      <c r="P61" s="11">
        <f>SUM(N61,L61)</f>
        <v>162345.92666889558</v>
      </c>
      <c r="S61" s="11">
        <f>SUM(Q61,P61)</f>
        <v>162345.92666889558</v>
      </c>
      <c r="U61" s="17"/>
    </row>
    <row r="62" spans="1:21" ht="30.6" customHeight="1" x14ac:dyDescent="0.3">
      <c r="A62" s="155"/>
      <c r="B62" s="159"/>
      <c r="C62" s="155"/>
      <c r="D62" s="165"/>
      <c r="E62" s="165"/>
      <c r="F62" s="155"/>
      <c r="G62" s="156"/>
      <c r="H62" s="33"/>
      <c r="I62" s="34" t="s">
        <v>26</v>
      </c>
      <c r="J62" s="35"/>
      <c r="K62" s="35"/>
      <c r="L62" s="36">
        <f>SUM(L61:L61)</f>
        <v>145673</v>
      </c>
      <c r="M62" s="36"/>
      <c r="N62" s="36">
        <f>SUM(N61:N61)</f>
        <v>16672.926668895583</v>
      </c>
      <c r="O62" s="36"/>
      <c r="P62" s="36">
        <f>SUM(P61:P61)</f>
        <v>162345.92666889558</v>
      </c>
      <c r="Q62" s="36">
        <f>SUM(Q61:Q61)</f>
        <v>0</v>
      </c>
      <c r="R62" s="36"/>
      <c r="S62" s="36">
        <f>SUM(S61:S61)</f>
        <v>162345.92666889558</v>
      </c>
      <c r="U62" s="17"/>
    </row>
    <row r="63" spans="1:21" ht="15" customHeight="1" x14ac:dyDescent="0.3">
      <c r="A63" s="155" t="s">
        <v>327</v>
      </c>
      <c r="B63" s="159">
        <v>230301</v>
      </c>
      <c r="C63" s="155" t="s">
        <v>354</v>
      </c>
      <c r="D63" s="159" t="s">
        <v>195</v>
      </c>
      <c r="E63" s="164" t="s">
        <v>59</v>
      </c>
      <c r="F63" s="155" t="s">
        <v>176</v>
      </c>
      <c r="G63" s="155" t="s">
        <v>332</v>
      </c>
      <c r="H63" s="31">
        <v>23420</v>
      </c>
      <c r="I63" s="10">
        <v>2024</v>
      </c>
      <c r="J63" s="10" t="s">
        <v>13</v>
      </c>
      <c r="K63" s="74" t="s">
        <v>24</v>
      </c>
      <c r="L63" s="11">
        <v>600000</v>
      </c>
      <c r="M63" s="10" t="s">
        <v>152</v>
      </c>
      <c r="N63" s="11">
        <v>68672.69</v>
      </c>
      <c r="O63" s="10" t="s">
        <v>18</v>
      </c>
      <c r="P63" s="11">
        <f>SUM(N63,L63)</f>
        <v>668672.68999999994</v>
      </c>
      <c r="S63" s="11">
        <f>SUM(Q63,P63)</f>
        <v>668672.68999999994</v>
      </c>
    </row>
    <row r="64" spans="1:21" ht="69" customHeight="1" x14ac:dyDescent="0.3">
      <c r="A64" s="155"/>
      <c r="B64" s="159"/>
      <c r="C64" s="155"/>
      <c r="D64" s="165"/>
      <c r="E64" s="165"/>
      <c r="F64" s="155"/>
      <c r="G64" s="156"/>
      <c r="H64" s="33"/>
      <c r="I64" s="34" t="s">
        <v>26</v>
      </c>
      <c r="J64" s="35"/>
      <c r="K64" s="35"/>
      <c r="L64" s="36">
        <f>SUM(L63:L63)</f>
        <v>600000</v>
      </c>
      <c r="M64" s="36"/>
      <c r="N64" s="36">
        <f>SUM(N63:N63)</f>
        <v>68672.69</v>
      </c>
      <c r="O64" s="36"/>
      <c r="P64" s="36">
        <f>SUM(P63:P63)</f>
        <v>668672.68999999994</v>
      </c>
      <c r="Q64" s="36"/>
      <c r="R64" s="36"/>
      <c r="S64" s="36">
        <f>SUM(S63:S63)</f>
        <v>668672.68999999994</v>
      </c>
    </row>
    <row r="65" spans="1:21" ht="12.75" customHeight="1" x14ac:dyDescent="0.3">
      <c r="A65" s="155" t="s">
        <v>418</v>
      </c>
      <c r="B65" s="159">
        <v>200703</v>
      </c>
      <c r="C65" s="155" t="s">
        <v>417</v>
      </c>
      <c r="D65" s="159" t="s">
        <v>175</v>
      </c>
      <c r="E65" s="164" t="s">
        <v>59</v>
      </c>
      <c r="F65" s="155" t="s">
        <v>256</v>
      </c>
      <c r="G65" s="155" t="s">
        <v>330</v>
      </c>
      <c r="H65" s="31">
        <v>22338</v>
      </c>
      <c r="I65" s="10">
        <v>2023</v>
      </c>
      <c r="J65" s="10" t="s">
        <v>14</v>
      </c>
      <c r="K65" s="10" t="s">
        <v>24</v>
      </c>
      <c r="L65" s="11">
        <v>22432.5</v>
      </c>
      <c r="M65" s="10" t="s">
        <v>152</v>
      </c>
      <c r="N65" s="11">
        <v>2567.5000000000023</v>
      </c>
      <c r="O65" s="10" t="s">
        <v>18</v>
      </c>
      <c r="P65" s="11">
        <f>SUM(N65,L65)</f>
        <v>25000.000000000004</v>
      </c>
      <c r="S65" s="11">
        <f>SUM(Q65,P65)</f>
        <v>25000.000000000004</v>
      </c>
      <c r="U65" s="81"/>
    </row>
    <row r="66" spans="1:21" ht="12.75" customHeight="1" x14ac:dyDescent="0.3">
      <c r="A66" s="155"/>
      <c r="B66" s="159"/>
      <c r="C66" s="155"/>
      <c r="D66" s="159"/>
      <c r="E66" s="164"/>
      <c r="F66" s="155"/>
      <c r="G66" s="155"/>
      <c r="H66" s="110">
        <v>22338</v>
      </c>
      <c r="I66" s="74">
        <v>2023</v>
      </c>
      <c r="J66" s="74" t="s">
        <v>2</v>
      </c>
      <c r="K66" s="74" t="s">
        <v>24</v>
      </c>
      <c r="L66" s="101">
        <v>50054.09</v>
      </c>
      <c r="M66" s="10" t="s">
        <v>152</v>
      </c>
      <c r="N66" s="101">
        <v>5728.9145692633501</v>
      </c>
      <c r="O66" s="10" t="s">
        <v>18</v>
      </c>
      <c r="P66" s="11">
        <f t="shared" ref="P66:P68" si="24">SUM(N66,L66)</f>
        <v>55783.004569263343</v>
      </c>
      <c r="S66" s="11">
        <f t="shared" ref="S66:S68" si="25">SUM(Q66,P66)</f>
        <v>55783.004569263343</v>
      </c>
      <c r="U66" s="81"/>
    </row>
    <row r="67" spans="1:21" ht="12.75" customHeight="1" x14ac:dyDescent="0.3">
      <c r="A67" s="155"/>
      <c r="B67" s="159"/>
      <c r="C67" s="155"/>
      <c r="D67" s="159"/>
      <c r="E67" s="164"/>
      <c r="F67" s="155"/>
      <c r="G67" s="155"/>
      <c r="H67" s="31">
        <v>22338</v>
      </c>
      <c r="I67" s="74">
        <v>2024</v>
      </c>
      <c r="J67" s="74" t="s">
        <v>19</v>
      </c>
      <c r="K67" s="10" t="s">
        <v>24</v>
      </c>
      <c r="L67" s="101">
        <v>53013.38</v>
      </c>
      <c r="M67" s="10" t="s">
        <v>152</v>
      </c>
      <c r="N67" s="101">
        <v>6067.62</v>
      </c>
      <c r="O67" s="10" t="s">
        <v>18</v>
      </c>
      <c r="P67" s="11">
        <f t="shared" si="24"/>
        <v>59081</v>
      </c>
      <c r="S67" s="11">
        <f t="shared" si="25"/>
        <v>59081</v>
      </c>
      <c r="U67" s="81"/>
    </row>
    <row r="68" spans="1:21" ht="12.75" customHeight="1" x14ac:dyDescent="0.3">
      <c r="A68" s="155"/>
      <c r="B68" s="159"/>
      <c r="C68" s="155"/>
      <c r="D68" s="159"/>
      <c r="E68" s="164"/>
      <c r="F68" s="155"/>
      <c r="G68" s="155"/>
      <c r="H68" s="110">
        <v>22338</v>
      </c>
      <c r="I68" s="74">
        <v>2023</v>
      </c>
      <c r="J68" s="74" t="s">
        <v>13</v>
      </c>
      <c r="K68" s="74" t="s">
        <v>24</v>
      </c>
      <c r="L68" s="101">
        <v>11880.25</v>
      </c>
      <c r="M68" s="10" t="s">
        <v>422</v>
      </c>
      <c r="N68" s="101">
        <v>1359.75</v>
      </c>
      <c r="O68" s="10" t="s">
        <v>18</v>
      </c>
      <c r="P68" s="11">
        <f t="shared" si="24"/>
        <v>13240</v>
      </c>
      <c r="S68" s="11">
        <f t="shared" si="25"/>
        <v>13240</v>
      </c>
      <c r="U68" s="81"/>
    </row>
    <row r="69" spans="1:21" x14ac:dyDescent="0.3">
      <c r="A69" s="155"/>
      <c r="B69" s="159"/>
      <c r="C69" s="155"/>
      <c r="D69" s="165"/>
      <c r="E69" s="165"/>
      <c r="F69" s="155"/>
      <c r="G69" s="156"/>
      <c r="H69" s="33"/>
      <c r="I69" s="34" t="s">
        <v>26</v>
      </c>
      <c r="J69" s="35"/>
      <c r="K69" s="35"/>
      <c r="L69" s="36">
        <f>SUM(L65:L68)</f>
        <v>137380.22</v>
      </c>
      <c r="M69" s="36"/>
      <c r="N69" s="36">
        <f t="shared" ref="N69:S69" si="26">SUM(N65:N68)</f>
        <v>15723.784569263353</v>
      </c>
      <c r="O69" s="36"/>
      <c r="P69" s="36">
        <f t="shared" si="26"/>
        <v>153104.00456926334</v>
      </c>
      <c r="Q69" s="36">
        <f t="shared" si="26"/>
        <v>0</v>
      </c>
      <c r="R69" s="36"/>
      <c r="S69" s="36">
        <f t="shared" si="26"/>
        <v>153104.00456926334</v>
      </c>
      <c r="U69" s="17"/>
    </row>
    <row r="70" spans="1:21" ht="12.75" customHeight="1" x14ac:dyDescent="0.3">
      <c r="A70" s="144" t="s">
        <v>316</v>
      </c>
      <c r="B70" s="146">
        <v>230529</v>
      </c>
      <c r="C70" s="144" t="s">
        <v>318</v>
      </c>
      <c r="D70" s="146" t="s">
        <v>33</v>
      </c>
      <c r="E70" s="146" t="s">
        <v>281</v>
      </c>
      <c r="F70" s="144" t="s">
        <v>317</v>
      </c>
      <c r="G70" s="144" t="s">
        <v>333</v>
      </c>
      <c r="H70" s="31">
        <v>23121</v>
      </c>
      <c r="I70" s="10">
        <v>2024</v>
      </c>
      <c r="J70" s="10" t="s">
        <v>2</v>
      </c>
      <c r="K70" s="10" t="s">
        <v>24</v>
      </c>
      <c r="L70" s="11">
        <v>421731</v>
      </c>
      <c r="M70" s="10" t="s">
        <v>294</v>
      </c>
      <c r="N70" s="11">
        <v>48269</v>
      </c>
      <c r="O70" s="10" t="s">
        <v>18</v>
      </c>
      <c r="P70" s="11">
        <f>SUM(N70,L70)</f>
        <v>470000</v>
      </c>
      <c r="S70" s="11">
        <f>SUM(Q70,P70)</f>
        <v>470000</v>
      </c>
    </row>
    <row r="71" spans="1:21" ht="12.75" customHeight="1" x14ac:dyDescent="0.3">
      <c r="A71" s="163"/>
      <c r="B71" s="162"/>
      <c r="C71" s="163"/>
      <c r="D71" s="158"/>
      <c r="E71" s="158"/>
      <c r="F71" s="163"/>
      <c r="G71" s="163"/>
      <c r="H71" s="31">
        <v>23121</v>
      </c>
      <c r="I71" s="10">
        <v>2026</v>
      </c>
      <c r="J71" s="66" t="s">
        <v>19</v>
      </c>
      <c r="K71" s="66" t="s">
        <v>24</v>
      </c>
      <c r="L71" s="67">
        <v>1445550.3</v>
      </c>
      <c r="M71" s="66" t="s">
        <v>294</v>
      </c>
      <c r="N71" s="67">
        <v>165449.70000000001</v>
      </c>
      <c r="O71" s="66" t="s">
        <v>18</v>
      </c>
      <c r="P71" s="67">
        <f>SUM(N71,L71)</f>
        <v>1611000</v>
      </c>
      <c r="Q71" s="67"/>
      <c r="R71" s="66"/>
      <c r="S71" s="67">
        <f>SUM(Q71,P71)</f>
        <v>1611000</v>
      </c>
    </row>
    <row r="72" spans="1:21" ht="30.6" customHeight="1" x14ac:dyDescent="0.3">
      <c r="A72" s="152"/>
      <c r="B72" s="147"/>
      <c r="C72" s="152"/>
      <c r="D72" s="148"/>
      <c r="E72" s="148"/>
      <c r="F72" s="152"/>
      <c r="G72" s="152"/>
      <c r="H72" s="28"/>
      <c r="I72" s="32" t="s">
        <v>26</v>
      </c>
      <c r="J72" s="29"/>
      <c r="K72" s="29"/>
      <c r="L72" s="30">
        <f>SUM(L70:L71)</f>
        <v>1867281.3</v>
      </c>
      <c r="M72" s="65"/>
      <c r="N72" s="30">
        <f t="shared" ref="N72" si="27">SUM(N70:N71)</f>
        <v>213718.7</v>
      </c>
      <c r="O72" s="65"/>
      <c r="P72" s="30">
        <f t="shared" ref="P72:Q72" si="28">SUM(P70:P71)</f>
        <v>2081000</v>
      </c>
      <c r="Q72" s="30">
        <f t="shared" si="28"/>
        <v>0</v>
      </c>
      <c r="R72" s="65"/>
      <c r="S72" s="30">
        <f t="shared" ref="S72" si="29">SUM(S70:S71)</f>
        <v>2081000</v>
      </c>
    </row>
    <row r="73" spans="1:21" ht="12.75" customHeight="1" x14ac:dyDescent="0.3">
      <c r="A73" s="144" t="s">
        <v>356</v>
      </c>
      <c r="B73" s="146">
        <v>230506</v>
      </c>
      <c r="C73" s="144" t="s">
        <v>361</v>
      </c>
      <c r="D73" s="146" t="s">
        <v>28</v>
      </c>
      <c r="E73" s="149" t="s">
        <v>280</v>
      </c>
      <c r="F73" s="144" t="s">
        <v>183</v>
      </c>
      <c r="G73" s="144" t="s">
        <v>334</v>
      </c>
      <c r="H73" s="31">
        <v>22701</v>
      </c>
      <c r="I73" s="10">
        <v>2023</v>
      </c>
      <c r="J73" s="10" t="s">
        <v>2</v>
      </c>
      <c r="K73" s="10" t="s">
        <v>24</v>
      </c>
      <c r="L73" s="11">
        <v>973000</v>
      </c>
      <c r="M73" s="10" t="s">
        <v>184</v>
      </c>
      <c r="N73" s="11">
        <v>0</v>
      </c>
      <c r="O73" s="10" t="s">
        <v>18</v>
      </c>
      <c r="P73" s="11">
        <f>SUM(N73,L73)</f>
        <v>973000</v>
      </c>
      <c r="S73" s="11">
        <f>SUM(Q73,P73)</f>
        <v>973000</v>
      </c>
    </row>
    <row r="74" spans="1:21" ht="12.75" customHeight="1" x14ac:dyDescent="0.3">
      <c r="A74" s="151"/>
      <c r="B74" s="162"/>
      <c r="C74" s="151"/>
      <c r="D74" s="162"/>
      <c r="E74" s="162"/>
      <c r="F74" s="151"/>
      <c r="G74" s="151"/>
      <c r="H74" s="31">
        <v>22701</v>
      </c>
      <c r="I74" s="10">
        <v>2025</v>
      </c>
      <c r="J74" s="10" t="s">
        <v>21</v>
      </c>
      <c r="K74" s="10" t="s">
        <v>24</v>
      </c>
      <c r="L74" s="11">
        <v>750000</v>
      </c>
      <c r="M74" s="10" t="s">
        <v>184</v>
      </c>
      <c r="N74" s="11">
        <v>0</v>
      </c>
      <c r="O74" s="10" t="s">
        <v>18</v>
      </c>
      <c r="P74" s="11">
        <f t="shared" ref="P74:P75" si="30">SUM(N74,L74)</f>
        <v>750000</v>
      </c>
      <c r="S74" s="11">
        <f t="shared" ref="S74:S75" si="31">SUM(Q74,P74)</f>
        <v>750000</v>
      </c>
      <c r="U74" s="124"/>
    </row>
    <row r="75" spans="1:21" ht="12.75" customHeight="1" x14ac:dyDescent="0.3">
      <c r="A75" s="163"/>
      <c r="B75" s="162"/>
      <c r="C75" s="163"/>
      <c r="D75" s="158"/>
      <c r="E75" s="158"/>
      <c r="F75" s="163"/>
      <c r="G75" s="163"/>
      <c r="H75" s="31">
        <v>22701</v>
      </c>
      <c r="I75" s="10">
        <v>2026</v>
      </c>
      <c r="J75" s="66" t="s">
        <v>19</v>
      </c>
      <c r="K75" s="66" t="s">
        <v>24</v>
      </c>
      <c r="L75" s="11">
        <v>4765515</v>
      </c>
      <c r="M75" s="10" t="s">
        <v>184</v>
      </c>
      <c r="N75" s="11">
        <v>0</v>
      </c>
      <c r="O75" s="10" t="s">
        <v>18</v>
      </c>
      <c r="P75" s="11">
        <f t="shared" si="30"/>
        <v>4765515</v>
      </c>
      <c r="S75" s="11">
        <f t="shared" si="31"/>
        <v>4765515</v>
      </c>
    </row>
    <row r="76" spans="1:21" ht="72.599999999999994" customHeight="1" x14ac:dyDescent="0.3">
      <c r="A76" s="152"/>
      <c r="B76" s="147"/>
      <c r="C76" s="152"/>
      <c r="D76" s="148"/>
      <c r="E76" s="148"/>
      <c r="F76" s="152"/>
      <c r="G76" s="152"/>
      <c r="H76" s="28"/>
      <c r="I76" s="32" t="s">
        <v>26</v>
      </c>
      <c r="J76" s="29"/>
      <c r="K76" s="29"/>
      <c r="L76" s="30">
        <f>SUM(L73:L75)</f>
        <v>6488515</v>
      </c>
      <c r="M76" s="30"/>
      <c r="N76" s="30">
        <f>SUM(N73:N75)</f>
        <v>0</v>
      </c>
      <c r="O76" s="30"/>
      <c r="P76" s="30">
        <f>SUM(P73:P75)</f>
        <v>6488515</v>
      </c>
      <c r="Q76" s="30">
        <f>SUM(Q73:Q75)</f>
        <v>0</v>
      </c>
      <c r="R76" s="30"/>
      <c r="S76" s="30">
        <f>SUM(S73:S75)</f>
        <v>6488515</v>
      </c>
    </row>
    <row r="77" spans="1:21" ht="15" customHeight="1" x14ac:dyDescent="0.3">
      <c r="A77" s="155" t="s">
        <v>173</v>
      </c>
      <c r="B77" s="159">
        <v>221013</v>
      </c>
      <c r="C77" s="155" t="s">
        <v>174</v>
      </c>
      <c r="D77" s="159" t="s">
        <v>195</v>
      </c>
      <c r="E77" s="164" t="s">
        <v>59</v>
      </c>
      <c r="F77" s="155" t="s">
        <v>176</v>
      </c>
      <c r="G77" s="155" t="s">
        <v>332</v>
      </c>
      <c r="H77" s="110">
        <v>22778</v>
      </c>
      <c r="I77" s="74">
        <v>2025</v>
      </c>
      <c r="J77" s="74" t="s">
        <v>13</v>
      </c>
      <c r="K77" s="74" t="s">
        <v>24</v>
      </c>
      <c r="L77" s="101">
        <v>600000</v>
      </c>
      <c r="M77" s="74" t="s">
        <v>167</v>
      </c>
      <c r="N77" s="106">
        <v>68672.684720829158</v>
      </c>
      <c r="O77" s="74" t="s">
        <v>18</v>
      </c>
      <c r="P77" s="11">
        <f t="shared" ref="P77" si="32">SUM(N77,L77)</f>
        <v>668672.68472082913</v>
      </c>
      <c r="S77" s="11">
        <f t="shared" ref="S77" si="33">SUM(Q77,P77)</f>
        <v>668672.68472082913</v>
      </c>
    </row>
    <row r="78" spans="1:21" ht="66.599999999999994" customHeight="1" x14ac:dyDescent="0.3">
      <c r="A78" s="155"/>
      <c r="B78" s="159"/>
      <c r="C78" s="155"/>
      <c r="D78" s="165"/>
      <c r="E78" s="165"/>
      <c r="F78" s="155"/>
      <c r="G78" s="156"/>
      <c r="H78" s="33"/>
      <c r="I78" s="34" t="s">
        <v>26</v>
      </c>
      <c r="J78" s="35"/>
      <c r="K78" s="35"/>
      <c r="L78" s="36">
        <f>SUM(L77:L77)</f>
        <v>600000</v>
      </c>
      <c r="M78" s="36"/>
      <c r="N78" s="36">
        <f>SUM(N77:N77)</f>
        <v>68672.684720829158</v>
      </c>
      <c r="O78" s="36"/>
      <c r="P78" s="36">
        <f>SUM(P77:P77)</f>
        <v>668672.68472082913</v>
      </c>
      <c r="Q78" s="36"/>
      <c r="R78" s="36"/>
      <c r="S78" s="36">
        <f>SUM(S77:S77)</f>
        <v>668672.68472082913</v>
      </c>
    </row>
    <row r="79" spans="1:21" ht="15" customHeight="1" x14ac:dyDescent="0.3">
      <c r="A79" s="155" t="s">
        <v>196</v>
      </c>
      <c r="B79" s="159">
        <v>221012</v>
      </c>
      <c r="C79" s="155" t="s">
        <v>255</v>
      </c>
      <c r="D79" s="159" t="s">
        <v>14</v>
      </c>
      <c r="E79" s="164" t="s">
        <v>280</v>
      </c>
      <c r="F79" s="155" t="s">
        <v>172</v>
      </c>
      <c r="G79" s="155" t="s">
        <v>335</v>
      </c>
      <c r="H79" s="110">
        <v>22779</v>
      </c>
      <c r="I79" s="74">
        <v>2027</v>
      </c>
      <c r="J79" s="74" t="s">
        <v>14</v>
      </c>
      <c r="K79" s="74" t="s">
        <v>24</v>
      </c>
      <c r="L79" s="101">
        <v>400000</v>
      </c>
      <c r="M79" s="74" t="s">
        <v>153</v>
      </c>
      <c r="N79" s="101">
        <v>45781.789813886106</v>
      </c>
      <c r="O79" s="74" t="s">
        <v>18</v>
      </c>
      <c r="P79" s="11">
        <f t="shared" ref="P79" si="34">SUM(N79,L79)</f>
        <v>445781.78981388611</v>
      </c>
      <c r="S79" s="11">
        <f t="shared" ref="S79" si="35">SUM(Q79,P79)</f>
        <v>445781.78981388611</v>
      </c>
    </row>
    <row r="80" spans="1:21" ht="64.2" customHeight="1" x14ac:dyDescent="0.3">
      <c r="A80" s="155"/>
      <c r="B80" s="159"/>
      <c r="C80" s="155"/>
      <c r="D80" s="165"/>
      <c r="E80" s="165"/>
      <c r="F80" s="155"/>
      <c r="G80" s="156"/>
      <c r="H80" s="33"/>
      <c r="I80" s="34" t="s">
        <v>26</v>
      </c>
      <c r="J80" s="35"/>
      <c r="K80" s="35"/>
      <c r="L80" s="36">
        <f>SUM(L79:L79)</f>
        <v>400000</v>
      </c>
      <c r="M80" s="36"/>
      <c r="N80" s="36">
        <f>SUM(N79:N79)</f>
        <v>45781.789813886106</v>
      </c>
      <c r="O80" s="36"/>
      <c r="P80" s="36">
        <f>SUM(P79:P79)</f>
        <v>445781.78981388611</v>
      </c>
      <c r="Q80" s="36"/>
      <c r="R80" s="36"/>
      <c r="S80" s="36">
        <f>SUM(S79:S79)</f>
        <v>445781.78981388611</v>
      </c>
    </row>
    <row r="81" spans="1:22" ht="13.2" customHeight="1" x14ac:dyDescent="0.3">
      <c r="A81" s="155" t="s">
        <v>164</v>
      </c>
      <c r="B81" s="159">
        <v>221007</v>
      </c>
      <c r="C81" s="155" t="s">
        <v>165</v>
      </c>
      <c r="D81" s="159" t="s">
        <v>28</v>
      </c>
      <c r="E81" s="164" t="s">
        <v>280</v>
      </c>
      <c r="F81" s="155" t="s">
        <v>166</v>
      </c>
      <c r="G81" s="155" t="s">
        <v>336</v>
      </c>
      <c r="H81" s="31">
        <v>22780</v>
      </c>
      <c r="I81" s="10">
        <v>2023</v>
      </c>
      <c r="J81" s="10" t="s">
        <v>2</v>
      </c>
      <c r="K81" s="74" t="s">
        <v>24</v>
      </c>
      <c r="L81" s="11">
        <v>300000</v>
      </c>
      <c r="M81" s="10" t="s">
        <v>152</v>
      </c>
      <c r="N81" s="11">
        <v>34336.339999999997</v>
      </c>
      <c r="O81" s="10" t="s">
        <v>18</v>
      </c>
      <c r="P81" s="11">
        <f>SUM(N81,L81)</f>
        <v>334336.33999999997</v>
      </c>
      <c r="S81" s="11">
        <f>SUM(Q81,P81)</f>
        <v>334336.33999999997</v>
      </c>
    </row>
    <row r="82" spans="1:22" ht="13.2" customHeight="1" x14ac:dyDescent="0.3">
      <c r="A82" s="155"/>
      <c r="B82" s="159"/>
      <c r="C82" s="155"/>
      <c r="D82" s="159"/>
      <c r="E82" s="164"/>
      <c r="F82" s="155"/>
      <c r="G82" s="155"/>
      <c r="H82" s="110">
        <v>22780</v>
      </c>
      <c r="I82" s="74">
        <v>2026</v>
      </c>
      <c r="J82" s="74" t="s">
        <v>21</v>
      </c>
      <c r="K82" s="74" t="s">
        <v>24</v>
      </c>
      <c r="L82" s="101">
        <v>200000</v>
      </c>
      <c r="M82" s="74" t="s">
        <v>152</v>
      </c>
      <c r="N82" s="101">
        <v>22890.89</v>
      </c>
      <c r="O82" s="74" t="s">
        <v>18</v>
      </c>
      <c r="P82" s="11">
        <f t="shared" ref="P82:P83" si="36">SUM(N82,L82)</f>
        <v>222890.89</v>
      </c>
      <c r="S82" s="11">
        <f t="shared" ref="S82:S83" si="37">SUM(Q82,P82)</f>
        <v>222890.89</v>
      </c>
    </row>
    <row r="83" spans="1:22" ht="13.2" customHeight="1" x14ac:dyDescent="0.3">
      <c r="A83" s="155"/>
      <c r="B83" s="159"/>
      <c r="C83" s="155"/>
      <c r="D83" s="159"/>
      <c r="E83" s="164"/>
      <c r="F83" s="155"/>
      <c r="G83" s="155"/>
      <c r="H83" s="110">
        <v>22780</v>
      </c>
      <c r="I83" s="74">
        <v>2027</v>
      </c>
      <c r="J83" s="74" t="s">
        <v>19</v>
      </c>
      <c r="K83" s="74" t="s">
        <v>24</v>
      </c>
      <c r="L83" s="101">
        <v>850000</v>
      </c>
      <c r="M83" s="74" t="s">
        <v>152</v>
      </c>
      <c r="N83" s="101">
        <v>97286.3</v>
      </c>
      <c r="O83" s="74" t="s">
        <v>18</v>
      </c>
      <c r="P83" s="11">
        <f t="shared" si="36"/>
        <v>947286.3</v>
      </c>
      <c r="S83" s="11">
        <f t="shared" si="37"/>
        <v>947286.3</v>
      </c>
    </row>
    <row r="84" spans="1:22" ht="24" customHeight="1" x14ac:dyDescent="0.3">
      <c r="A84" s="155"/>
      <c r="B84" s="159"/>
      <c r="C84" s="155"/>
      <c r="D84" s="165"/>
      <c r="E84" s="165"/>
      <c r="F84" s="155"/>
      <c r="G84" s="156"/>
      <c r="H84" s="33"/>
      <c r="I84" s="34" t="s">
        <v>26</v>
      </c>
      <c r="J84" s="35"/>
      <c r="K84" s="35"/>
      <c r="L84" s="36">
        <f>SUM(L81:L83)</f>
        <v>1350000</v>
      </c>
      <c r="M84" s="36"/>
      <c r="N84" s="36">
        <f t="shared" ref="N84" si="38">SUM(N81:N83)</f>
        <v>154513.53</v>
      </c>
      <c r="O84" s="36"/>
      <c r="P84" s="36">
        <f t="shared" ref="P84" si="39">SUM(P81:P83)</f>
        <v>1504513.53</v>
      </c>
      <c r="Q84" s="36"/>
      <c r="R84" s="36"/>
      <c r="S84" s="36">
        <f t="shared" ref="S84" si="40">SUM(S81:S83)</f>
        <v>1504513.53</v>
      </c>
    </row>
    <row r="85" spans="1:22" ht="13.2" customHeight="1" x14ac:dyDescent="0.3">
      <c r="A85" s="155" t="s">
        <v>161</v>
      </c>
      <c r="B85" s="159">
        <v>221006</v>
      </c>
      <c r="C85" s="155" t="s">
        <v>163</v>
      </c>
      <c r="D85" s="159" t="s">
        <v>33</v>
      </c>
      <c r="E85" s="164" t="s">
        <v>61</v>
      </c>
      <c r="F85" s="155" t="s">
        <v>162</v>
      </c>
      <c r="G85" s="155" t="s">
        <v>336</v>
      </c>
      <c r="H85" s="31">
        <v>22781</v>
      </c>
      <c r="I85" s="10">
        <v>2025</v>
      </c>
      <c r="J85" s="10" t="s">
        <v>2</v>
      </c>
      <c r="K85" s="74" t="s">
        <v>24</v>
      </c>
      <c r="L85" s="11">
        <v>570894</v>
      </c>
      <c r="M85" s="10" t="s">
        <v>152</v>
      </c>
      <c r="N85" s="11">
        <v>65341.372785021733</v>
      </c>
      <c r="O85" s="10" t="s">
        <v>18</v>
      </c>
      <c r="P85" s="11">
        <f>SUM(N85,L85)</f>
        <v>636235.37278502178</v>
      </c>
      <c r="S85" s="11">
        <f>SUM(Q85,P85)</f>
        <v>636235.37278502178</v>
      </c>
    </row>
    <row r="86" spans="1:22" ht="13.2" customHeight="1" x14ac:dyDescent="0.3">
      <c r="A86" s="155"/>
      <c r="B86" s="159"/>
      <c r="C86" s="155"/>
      <c r="D86" s="159"/>
      <c r="E86" s="164"/>
      <c r="F86" s="155"/>
      <c r="G86" s="155"/>
      <c r="H86" s="110">
        <v>22781</v>
      </c>
      <c r="I86" s="74">
        <v>2026</v>
      </c>
      <c r="J86" s="74" t="s">
        <v>21</v>
      </c>
      <c r="K86" s="74" t="s">
        <v>24</v>
      </c>
      <c r="L86" s="101">
        <v>8973</v>
      </c>
      <c r="M86" s="74" t="s">
        <v>152</v>
      </c>
      <c r="N86" s="101">
        <v>1027</v>
      </c>
      <c r="O86" s="74" t="s">
        <v>18</v>
      </c>
      <c r="P86" s="11">
        <f t="shared" ref="P86:P87" si="41">SUM(N86,L86)</f>
        <v>10000</v>
      </c>
      <c r="S86" s="11">
        <f t="shared" ref="S86:S87" si="42">SUM(Q86,P86)</f>
        <v>10000</v>
      </c>
    </row>
    <row r="87" spans="1:22" ht="13.2" customHeight="1" x14ac:dyDescent="0.3">
      <c r="A87" s="155"/>
      <c r="B87" s="159"/>
      <c r="C87" s="155"/>
      <c r="D87" s="159"/>
      <c r="E87" s="164"/>
      <c r="F87" s="155"/>
      <c r="G87" s="155"/>
      <c r="H87" s="110">
        <v>22781</v>
      </c>
      <c r="I87" s="74">
        <v>2027</v>
      </c>
      <c r="J87" s="74" t="s">
        <v>19</v>
      </c>
      <c r="K87" s="74" t="s">
        <v>24</v>
      </c>
      <c r="L87" s="101">
        <v>2012064</v>
      </c>
      <c r="M87" s="74" t="s">
        <v>152</v>
      </c>
      <c r="N87" s="101">
        <v>230289.72785021731</v>
      </c>
      <c r="O87" s="74" t="s">
        <v>18</v>
      </c>
      <c r="P87" s="11">
        <f t="shared" si="41"/>
        <v>2242353.7278502174</v>
      </c>
      <c r="S87" s="11">
        <f t="shared" si="42"/>
        <v>2242353.7278502174</v>
      </c>
    </row>
    <row r="88" spans="1:22" ht="13.2" customHeight="1" x14ac:dyDescent="0.3">
      <c r="A88" s="155"/>
      <c r="B88" s="159"/>
      <c r="C88" s="155"/>
      <c r="D88" s="165"/>
      <c r="E88" s="165"/>
      <c r="F88" s="155"/>
      <c r="G88" s="156"/>
      <c r="H88" s="33"/>
      <c r="I88" s="34" t="s">
        <v>26</v>
      </c>
      <c r="J88" s="35"/>
      <c r="K88" s="35"/>
      <c r="L88" s="36">
        <f>SUM(L85:L87)</f>
        <v>2591931</v>
      </c>
      <c r="M88" s="36"/>
      <c r="N88" s="36">
        <f t="shared" ref="N88" si="43">SUM(N85:N87)</f>
        <v>296658.10063523904</v>
      </c>
      <c r="O88" s="36"/>
      <c r="P88" s="36">
        <f t="shared" ref="P88" si="44">SUM(P85:P87)</f>
        <v>2888589.1006352389</v>
      </c>
      <c r="Q88" s="36"/>
      <c r="R88" s="36"/>
      <c r="S88" s="36">
        <f t="shared" ref="S88" si="45">SUM(S85:S87)</f>
        <v>2888589.1006352389</v>
      </c>
    </row>
    <row r="89" spans="1:22" ht="12.75" customHeight="1" x14ac:dyDescent="0.3">
      <c r="A89" s="144" t="s">
        <v>179</v>
      </c>
      <c r="B89" s="146">
        <v>220401</v>
      </c>
      <c r="C89" s="144" t="s">
        <v>431</v>
      </c>
      <c r="D89" s="146" t="s">
        <v>180</v>
      </c>
      <c r="E89" s="146" t="s">
        <v>279</v>
      </c>
      <c r="F89" s="144">
        <v>830</v>
      </c>
      <c r="G89" s="144" t="s">
        <v>337</v>
      </c>
      <c r="H89" s="31">
        <v>22596</v>
      </c>
      <c r="I89" s="10">
        <v>2024</v>
      </c>
      <c r="J89" s="10" t="s">
        <v>2</v>
      </c>
      <c r="K89" s="10" t="s">
        <v>24</v>
      </c>
      <c r="L89" s="11">
        <v>2000000</v>
      </c>
      <c r="M89" s="10" t="s">
        <v>430</v>
      </c>
      <c r="N89" s="11">
        <v>500000</v>
      </c>
      <c r="O89" s="10" t="s">
        <v>92</v>
      </c>
      <c r="P89" s="11">
        <f>SUM(N89,L89)</f>
        <v>2500000</v>
      </c>
      <c r="Q89" s="11">
        <v>500000</v>
      </c>
      <c r="R89" s="10" t="s">
        <v>92</v>
      </c>
      <c r="S89" s="11">
        <f>SUM(Q89,P89)</f>
        <v>3000000</v>
      </c>
      <c r="V89" s="81"/>
    </row>
    <row r="90" spans="1:22" ht="12.75" customHeight="1" x14ac:dyDescent="0.3">
      <c r="A90" s="151"/>
      <c r="B90" s="162"/>
      <c r="C90" s="151"/>
      <c r="D90" s="162"/>
      <c r="E90" s="162"/>
      <c r="F90" s="151"/>
      <c r="G90" s="151"/>
      <c r="H90" s="31">
        <v>22596</v>
      </c>
      <c r="I90" s="10">
        <v>2025</v>
      </c>
      <c r="J90" s="10" t="s">
        <v>21</v>
      </c>
      <c r="K90" s="10" t="s">
        <v>24</v>
      </c>
      <c r="L90" s="11">
        <v>1700000</v>
      </c>
      <c r="M90" s="10" t="s">
        <v>430</v>
      </c>
      <c r="N90" s="11">
        <v>425000</v>
      </c>
      <c r="O90" s="10" t="s">
        <v>92</v>
      </c>
      <c r="P90" s="11">
        <f t="shared" ref="P90:P91" si="46">SUM(N90,L90)</f>
        <v>2125000</v>
      </c>
      <c r="Q90" s="11">
        <v>375000</v>
      </c>
      <c r="R90" s="10" t="s">
        <v>92</v>
      </c>
      <c r="S90" s="11">
        <f t="shared" ref="S90:S91" si="47">SUM(Q90,P90)</f>
        <v>2500000</v>
      </c>
      <c r="V90" s="81"/>
    </row>
    <row r="91" spans="1:22" ht="12.75" customHeight="1" x14ac:dyDescent="0.3">
      <c r="A91" s="163"/>
      <c r="B91" s="162"/>
      <c r="C91" s="163"/>
      <c r="D91" s="158"/>
      <c r="E91" s="158"/>
      <c r="F91" s="163"/>
      <c r="G91" s="163"/>
      <c r="H91" s="31">
        <v>22596</v>
      </c>
      <c r="I91" s="66">
        <v>2025</v>
      </c>
      <c r="J91" s="66" t="s">
        <v>22</v>
      </c>
      <c r="K91" s="66" t="s">
        <v>24</v>
      </c>
      <c r="L91" s="67">
        <v>330000</v>
      </c>
      <c r="M91" s="66" t="s">
        <v>430</v>
      </c>
      <c r="N91" s="67">
        <v>82500</v>
      </c>
      <c r="O91" s="66" t="s">
        <v>15</v>
      </c>
      <c r="P91" s="11">
        <f t="shared" si="46"/>
        <v>412500</v>
      </c>
      <c r="Q91" s="11">
        <v>87500</v>
      </c>
      <c r="R91" s="10" t="s">
        <v>15</v>
      </c>
      <c r="S91" s="11">
        <f t="shared" si="47"/>
        <v>500000</v>
      </c>
      <c r="V91" s="81"/>
    </row>
    <row r="92" spans="1:22" ht="12.75" customHeight="1" x14ac:dyDescent="0.3">
      <c r="A92" s="163"/>
      <c r="B92" s="162"/>
      <c r="C92" s="163"/>
      <c r="D92" s="158"/>
      <c r="E92" s="158"/>
      <c r="F92" s="163"/>
      <c r="G92" s="163"/>
      <c r="H92" s="31">
        <v>22596</v>
      </c>
      <c r="I92" s="10">
        <v>2026</v>
      </c>
      <c r="J92" s="66" t="s">
        <v>19</v>
      </c>
      <c r="K92" s="66" t="s">
        <v>24</v>
      </c>
      <c r="L92" s="11">
        <v>17000000</v>
      </c>
      <c r="M92" s="10" t="s">
        <v>430</v>
      </c>
      <c r="N92" s="11">
        <v>4250000</v>
      </c>
      <c r="O92" s="10" t="s">
        <v>92</v>
      </c>
      <c r="P92" s="11">
        <f t="shared" ref="P92" si="48">SUM(N92,L92)</f>
        <v>21250000</v>
      </c>
      <c r="Q92" s="11">
        <v>4230000</v>
      </c>
      <c r="R92" s="10" t="s">
        <v>92</v>
      </c>
      <c r="S92" s="11">
        <f t="shared" ref="S92" si="49">SUM(Q92,P92)</f>
        <v>25480000</v>
      </c>
      <c r="V92" s="81"/>
    </row>
    <row r="93" spans="1:22" ht="12.75" customHeight="1" x14ac:dyDescent="0.3">
      <c r="A93" s="163"/>
      <c r="B93" s="162"/>
      <c r="C93" s="163"/>
      <c r="D93" s="158"/>
      <c r="E93" s="158"/>
      <c r="F93" s="163"/>
      <c r="G93" s="163"/>
      <c r="H93" s="31">
        <v>22596</v>
      </c>
      <c r="I93" s="10">
        <v>2026</v>
      </c>
      <c r="J93" s="66" t="s">
        <v>19</v>
      </c>
      <c r="K93" s="66" t="s">
        <v>24</v>
      </c>
      <c r="L93" s="11">
        <v>1967610</v>
      </c>
      <c r="M93" s="10" t="s">
        <v>152</v>
      </c>
      <c r="N93" s="11">
        <v>225201.7686392511</v>
      </c>
      <c r="O93" s="10" t="s">
        <v>18</v>
      </c>
      <c r="P93" s="11">
        <f t="shared" ref="P93:P94" si="50">SUM(N93,L93)</f>
        <v>2192811.7686392511</v>
      </c>
      <c r="S93" s="11">
        <f t="shared" ref="S93:S94" si="51">SUM(Q93,P93)</f>
        <v>2192811.7686392511</v>
      </c>
      <c r="V93" s="81"/>
    </row>
    <row r="94" spans="1:22" ht="12.75" customHeight="1" x14ac:dyDescent="0.3">
      <c r="A94" s="163"/>
      <c r="B94" s="162"/>
      <c r="C94" s="163"/>
      <c r="D94" s="158"/>
      <c r="E94" s="158"/>
      <c r="F94" s="163"/>
      <c r="G94" s="163"/>
      <c r="H94" s="31">
        <v>22596</v>
      </c>
      <c r="I94" s="10">
        <v>2026</v>
      </c>
      <c r="J94" s="66" t="s">
        <v>19</v>
      </c>
      <c r="K94" s="66" t="s">
        <v>24</v>
      </c>
      <c r="L94" s="11">
        <v>1607390</v>
      </c>
      <c r="M94" s="10" t="s">
        <v>167</v>
      </c>
      <c r="N94" s="11">
        <v>183972.97782235596</v>
      </c>
      <c r="O94" s="10" t="s">
        <v>18</v>
      </c>
      <c r="P94" s="11">
        <f t="shared" si="50"/>
        <v>1791362.9778223559</v>
      </c>
      <c r="S94" s="11">
        <f t="shared" si="51"/>
        <v>1791362.9778223559</v>
      </c>
      <c r="V94" s="81"/>
    </row>
    <row r="95" spans="1:22" ht="72.599999999999994" customHeight="1" x14ac:dyDescent="0.3">
      <c r="A95" s="152"/>
      <c r="B95" s="147"/>
      <c r="C95" s="152"/>
      <c r="D95" s="148"/>
      <c r="E95" s="148"/>
      <c r="F95" s="152"/>
      <c r="G95" s="152"/>
      <c r="H95" s="28"/>
      <c r="I95" s="32" t="s">
        <v>26</v>
      </c>
      <c r="J95" s="29"/>
      <c r="K95" s="29"/>
      <c r="L95" s="30">
        <f>SUM(L89:L94)</f>
        <v>24605000</v>
      </c>
      <c r="M95" s="30"/>
      <c r="N95" s="30">
        <f t="shared" ref="N95:S95" si="52">SUM(N89:N94)</f>
        <v>5666674.7464616066</v>
      </c>
      <c r="O95" s="30"/>
      <c r="P95" s="30">
        <f t="shared" si="52"/>
        <v>30271674.746461608</v>
      </c>
      <c r="Q95" s="30">
        <f t="shared" si="52"/>
        <v>5192500</v>
      </c>
      <c r="R95" s="30"/>
      <c r="S95" s="30">
        <f t="shared" si="52"/>
        <v>35464174.746461608</v>
      </c>
    </row>
    <row r="96" spans="1:22" ht="12.75" customHeight="1" x14ac:dyDescent="0.3">
      <c r="A96" s="144" t="s">
        <v>378</v>
      </c>
      <c r="B96" s="146">
        <v>200713</v>
      </c>
      <c r="C96" s="144" t="s">
        <v>379</v>
      </c>
      <c r="D96" s="146" t="s">
        <v>28</v>
      </c>
      <c r="E96" s="146" t="s">
        <v>28</v>
      </c>
      <c r="F96" s="144" t="s">
        <v>141</v>
      </c>
      <c r="G96" s="144" t="s">
        <v>371</v>
      </c>
      <c r="H96" s="31">
        <v>22342</v>
      </c>
      <c r="I96" s="10">
        <v>2024</v>
      </c>
      <c r="J96" s="10" t="s">
        <v>14</v>
      </c>
      <c r="K96" s="10" t="s">
        <v>24</v>
      </c>
      <c r="L96" s="11">
        <v>200000</v>
      </c>
      <c r="M96" s="10" t="s">
        <v>48</v>
      </c>
      <c r="N96" s="11">
        <v>22890.89</v>
      </c>
      <c r="O96" s="10" t="s">
        <v>18</v>
      </c>
      <c r="P96" s="11">
        <f>SUM(N96,L96)</f>
        <v>222890.89</v>
      </c>
      <c r="S96" s="11">
        <f>SUM(Q96,P96)</f>
        <v>222890.89</v>
      </c>
      <c r="U96" s="17"/>
    </row>
    <row r="97" spans="1:21" ht="26.4" customHeight="1" x14ac:dyDescent="0.3">
      <c r="A97" s="152"/>
      <c r="B97" s="147"/>
      <c r="C97" s="152"/>
      <c r="D97" s="148"/>
      <c r="E97" s="148"/>
      <c r="F97" s="152"/>
      <c r="G97" s="152"/>
      <c r="H97" s="28"/>
      <c r="I97" s="32" t="s">
        <v>26</v>
      </c>
      <c r="J97" s="29"/>
      <c r="K97" s="29"/>
      <c r="L97" s="30">
        <f>SUM(L96:L96)</f>
        <v>200000</v>
      </c>
      <c r="M97" s="65"/>
      <c r="N97" s="30">
        <f>SUM(N96:N96)</f>
        <v>22890.89</v>
      </c>
      <c r="O97" s="65"/>
      <c r="P97" s="30">
        <f>SUM(P96:P96)</f>
        <v>222890.89</v>
      </c>
      <c r="Q97" s="30">
        <f>SUM(Q96:Q96)</f>
        <v>0</v>
      </c>
      <c r="R97" s="65"/>
      <c r="S97" s="30">
        <f>SUM(S96:S96)</f>
        <v>222890.89</v>
      </c>
      <c r="U97" s="17"/>
    </row>
    <row r="98" spans="1:21" ht="12.6" customHeight="1" x14ac:dyDescent="0.3">
      <c r="A98" s="155" t="s">
        <v>71</v>
      </c>
      <c r="B98" s="159">
        <v>210701</v>
      </c>
      <c r="C98" s="155" t="s">
        <v>181</v>
      </c>
      <c r="D98" s="159" t="s">
        <v>29</v>
      </c>
      <c r="E98" s="164" t="s">
        <v>59</v>
      </c>
      <c r="F98" s="155" t="s">
        <v>140</v>
      </c>
      <c r="G98" s="155" t="s">
        <v>330</v>
      </c>
      <c r="H98" s="31">
        <v>22460</v>
      </c>
      <c r="I98" s="10">
        <v>2024</v>
      </c>
      <c r="J98" s="10" t="s">
        <v>2</v>
      </c>
      <c r="K98" s="10" t="s">
        <v>24</v>
      </c>
      <c r="L98" s="11">
        <v>116339.43</v>
      </c>
      <c r="M98" s="10" t="s">
        <v>72</v>
      </c>
      <c r="N98" s="11">
        <v>13315.57</v>
      </c>
      <c r="O98" s="10" t="s">
        <v>18</v>
      </c>
      <c r="P98" s="11">
        <f>SUM(N98,L98)</f>
        <v>129655</v>
      </c>
      <c r="S98" s="11">
        <f>SUM(Q98,P98)</f>
        <v>129655</v>
      </c>
    </row>
    <row r="99" spans="1:21" ht="12.6" customHeight="1" x14ac:dyDescent="0.3">
      <c r="A99" s="155"/>
      <c r="B99" s="159"/>
      <c r="C99" s="155"/>
      <c r="D99" s="159"/>
      <c r="E99" s="164"/>
      <c r="F99" s="155"/>
      <c r="G99" s="155"/>
      <c r="H99" s="110">
        <v>22460</v>
      </c>
      <c r="I99" s="74">
        <v>2026</v>
      </c>
      <c r="J99" s="74" t="s">
        <v>21</v>
      </c>
      <c r="K99" s="10" t="s">
        <v>24</v>
      </c>
      <c r="L99" s="101">
        <v>17946</v>
      </c>
      <c r="M99" s="74" t="s">
        <v>366</v>
      </c>
      <c r="N99" s="101">
        <v>2053.9998780967726</v>
      </c>
      <c r="O99" s="74" t="s">
        <v>18</v>
      </c>
      <c r="P99" s="11">
        <f t="shared" ref="P99:P100" si="53">SUM(N99,L99)</f>
        <v>19999.999878096773</v>
      </c>
      <c r="S99" s="11">
        <f t="shared" ref="S99:S100" si="54">SUM(Q99,P99)</f>
        <v>19999.999878096773</v>
      </c>
    </row>
    <row r="100" spans="1:21" ht="12.6" customHeight="1" x14ac:dyDescent="0.3">
      <c r="A100" s="155"/>
      <c r="B100" s="159"/>
      <c r="C100" s="155"/>
      <c r="D100" s="159"/>
      <c r="E100" s="164"/>
      <c r="F100" s="155"/>
      <c r="G100" s="155"/>
      <c r="H100" s="110">
        <v>22460</v>
      </c>
      <c r="I100" s="74">
        <v>2027</v>
      </c>
      <c r="J100" s="74" t="s">
        <v>19</v>
      </c>
      <c r="K100" s="66" t="s">
        <v>24</v>
      </c>
      <c r="L100" s="101">
        <v>356381</v>
      </c>
      <c r="M100" s="74" t="s">
        <v>366</v>
      </c>
      <c r="N100" s="101">
        <v>40789.39766833873</v>
      </c>
      <c r="O100" s="74" t="s">
        <v>18</v>
      </c>
      <c r="P100" s="11">
        <f t="shared" si="53"/>
        <v>397170.39766833873</v>
      </c>
      <c r="S100" s="11">
        <f t="shared" si="54"/>
        <v>397170.39766833873</v>
      </c>
    </row>
    <row r="101" spans="1:21" ht="41.4" customHeight="1" x14ac:dyDescent="0.3">
      <c r="A101" s="155"/>
      <c r="B101" s="159"/>
      <c r="C101" s="155"/>
      <c r="D101" s="165"/>
      <c r="E101" s="165"/>
      <c r="F101" s="155"/>
      <c r="G101" s="156"/>
      <c r="H101" s="33"/>
      <c r="I101" s="34" t="s">
        <v>26</v>
      </c>
      <c r="J101" s="35"/>
      <c r="K101" s="35"/>
      <c r="L101" s="36">
        <f>SUM(L98:L100)</f>
        <v>490666.43</v>
      </c>
      <c r="M101" s="36"/>
      <c r="N101" s="36">
        <f t="shared" ref="N101:S101" si="55">SUM(N98:N100)</f>
        <v>56158.967546435502</v>
      </c>
      <c r="O101" s="36"/>
      <c r="P101" s="36">
        <f t="shared" si="55"/>
        <v>546825.39754643547</v>
      </c>
      <c r="Q101" s="36"/>
      <c r="R101" s="36"/>
      <c r="S101" s="36">
        <f t="shared" si="55"/>
        <v>546825.39754643547</v>
      </c>
    </row>
    <row r="102" spans="1:21" ht="12.75" customHeight="1" x14ac:dyDescent="0.3">
      <c r="A102" s="144" t="s">
        <v>53</v>
      </c>
      <c r="B102" s="146">
        <v>200715</v>
      </c>
      <c r="C102" s="144" t="s">
        <v>75</v>
      </c>
      <c r="D102" s="146" t="s">
        <v>69</v>
      </c>
      <c r="E102" s="146" t="s">
        <v>280</v>
      </c>
      <c r="F102" s="144">
        <v>161</v>
      </c>
      <c r="G102" s="144" t="s">
        <v>87</v>
      </c>
      <c r="H102" s="31">
        <v>21567</v>
      </c>
      <c r="I102" s="10">
        <v>2023</v>
      </c>
      <c r="J102" s="10" t="s">
        <v>2</v>
      </c>
      <c r="K102" s="10" t="s">
        <v>24</v>
      </c>
      <c r="L102" s="11">
        <v>140543.28</v>
      </c>
      <c r="M102" s="10" t="s">
        <v>46</v>
      </c>
      <c r="N102" s="11">
        <v>11856.72</v>
      </c>
      <c r="O102" s="10" t="s">
        <v>18</v>
      </c>
      <c r="P102" s="11">
        <f>SUM(N102,L102)</f>
        <v>152400</v>
      </c>
      <c r="S102" s="11">
        <f>SUM(Q102,P102)</f>
        <v>152400</v>
      </c>
    </row>
    <row r="103" spans="1:21" ht="12.75" customHeight="1" x14ac:dyDescent="0.3">
      <c r="A103" s="151"/>
      <c r="B103" s="162"/>
      <c r="C103" s="151"/>
      <c r="D103" s="162"/>
      <c r="E103" s="162"/>
      <c r="F103" s="151"/>
      <c r="G103" s="151"/>
      <c r="H103" s="31">
        <v>21567</v>
      </c>
      <c r="I103" s="10">
        <v>2023</v>
      </c>
      <c r="J103" s="10" t="s">
        <v>2</v>
      </c>
      <c r="K103" s="10" t="s">
        <v>24</v>
      </c>
      <c r="L103" s="11">
        <v>171000</v>
      </c>
      <c r="M103" s="10" t="s">
        <v>47</v>
      </c>
      <c r="N103" s="11">
        <v>19571.715145436319</v>
      </c>
      <c r="O103" s="10" t="s">
        <v>18</v>
      </c>
      <c r="P103" s="11">
        <f t="shared" ref="P103:P105" si="56">SUM(N103,L103)</f>
        <v>190571.71514543632</v>
      </c>
      <c r="S103" s="11">
        <f t="shared" ref="S103:S105" si="57">SUM(Q103,P103)</f>
        <v>190571.71514543632</v>
      </c>
    </row>
    <row r="104" spans="1:21" ht="12.75" customHeight="1" x14ac:dyDescent="0.3">
      <c r="A104" s="163"/>
      <c r="B104" s="162"/>
      <c r="C104" s="163"/>
      <c r="D104" s="158"/>
      <c r="E104" s="158"/>
      <c r="F104" s="163"/>
      <c r="G104" s="163"/>
      <c r="H104" s="31">
        <v>21567</v>
      </c>
      <c r="I104" s="10">
        <v>2025</v>
      </c>
      <c r="J104" s="66" t="s">
        <v>19</v>
      </c>
      <c r="K104" s="66" t="s">
        <v>24</v>
      </c>
      <c r="L104" s="67">
        <v>461561.1</v>
      </c>
      <c r="M104" s="66" t="s">
        <v>46</v>
      </c>
      <c r="N104" s="67">
        <v>38938.9</v>
      </c>
      <c r="O104" s="66" t="s">
        <v>18</v>
      </c>
      <c r="P104" s="11">
        <f t="shared" si="56"/>
        <v>500500</v>
      </c>
      <c r="S104" s="11">
        <f t="shared" si="57"/>
        <v>500500</v>
      </c>
    </row>
    <row r="105" spans="1:21" ht="12.75" customHeight="1" x14ac:dyDescent="0.3">
      <c r="A105" s="163"/>
      <c r="B105" s="162"/>
      <c r="C105" s="163"/>
      <c r="D105" s="158"/>
      <c r="E105" s="158"/>
      <c r="F105" s="163"/>
      <c r="G105" s="163"/>
      <c r="H105" s="31">
        <v>21567</v>
      </c>
      <c r="I105" s="10">
        <v>2025</v>
      </c>
      <c r="J105" s="66" t="s">
        <v>19</v>
      </c>
      <c r="K105" s="66" t="s">
        <v>24</v>
      </c>
      <c r="L105" s="11">
        <v>399000</v>
      </c>
      <c r="M105" s="10" t="s">
        <v>47</v>
      </c>
      <c r="N105" s="11">
        <v>45667.335339351441</v>
      </c>
      <c r="O105" s="10" t="s">
        <v>18</v>
      </c>
      <c r="P105" s="11">
        <f t="shared" si="56"/>
        <v>444667.33533935144</v>
      </c>
      <c r="S105" s="11">
        <f t="shared" si="57"/>
        <v>444667.33533935144</v>
      </c>
    </row>
    <row r="106" spans="1:21" ht="20.399999999999999" customHeight="1" x14ac:dyDescent="0.3">
      <c r="A106" s="152"/>
      <c r="B106" s="147"/>
      <c r="C106" s="152"/>
      <c r="D106" s="148"/>
      <c r="E106" s="148"/>
      <c r="F106" s="152"/>
      <c r="G106" s="152"/>
      <c r="H106" s="28"/>
      <c r="I106" s="32" t="s">
        <v>26</v>
      </c>
      <c r="J106" s="29"/>
      <c r="K106" s="29"/>
      <c r="L106" s="30">
        <f>SUM(L102:L105)</f>
        <v>1172104.3799999999</v>
      </c>
      <c r="M106" s="30"/>
      <c r="N106" s="30">
        <f t="shared" ref="N106:S106" si="58">SUM(N102:N105)</f>
        <v>116034.67048478776</v>
      </c>
      <c r="O106" s="30"/>
      <c r="P106" s="30">
        <f t="shared" si="58"/>
        <v>1288139.0504847877</v>
      </c>
      <c r="Q106" s="30">
        <f t="shared" si="58"/>
        <v>0</v>
      </c>
      <c r="R106" s="30"/>
      <c r="S106" s="30">
        <f t="shared" si="58"/>
        <v>1288139.0504847877</v>
      </c>
    </row>
    <row r="107" spans="1:21" ht="12.75" customHeight="1" x14ac:dyDescent="0.3">
      <c r="A107" s="144" t="s">
        <v>76</v>
      </c>
      <c r="B107" s="146">
        <v>200723</v>
      </c>
      <c r="C107" s="144" t="s">
        <v>68</v>
      </c>
      <c r="D107" s="146" t="s">
        <v>28</v>
      </c>
      <c r="E107" s="146" t="s">
        <v>280</v>
      </c>
      <c r="F107" s="144" t="s">
        <v>139</v>
      </c>
      <c r="G107" s="144" t="s">
        <v>83</v>
      </c>
      <c r="H107" s="31">
        <v>22344</v>
      </c>
      <c r="I107" s="10">
        <v>2022</v>
      </c>
      <c r="J107" s="10" t="s">
        <v>14</v>
      </c>
      <c r="K107" s="10" t="s">
        <v>199</v>
      </c>
      <c r="L107" s="11">
        <v>0</v>
      </c>
      <c r="M107" s="10" t="s">
        <v>48</v>
      </c>
      <c r="N107" s="11">
        <v>0</v>
      </c>
      <c r="O107" s="10" t="s">
        <v>18</v>
      </c>
      <c r="P107" s="11">
        <f>SUM(N107,L107)</f>
        <v>0</v>
      </c>
      <c r="S107" s="11">
        <f>SUM(Q107,P107)</f>
        <v>0</v>
      </c>
    </row>
    <row r="108" spans="1:21" ht="12.75" customHeight="1" x14ac:dyDescent="0.3">
      <c r="A108" s="151"/>
      <c r="B108" s="162"/>
      <c r="C108" s="151"/>
      <c r="D108" s="162"/>
      <c r="E108" s="162"/>
      <c r="F108" s="151"/>
      <c r="G108" s="151"/>
      <c r="H108" s="31">
        <v>22344</v>
      </c>
      <c r="I108" s="10">
        <v>2023</v>
      </c>
      <c r="J108" s="10" t="s">
        <v>2</v>
      </c>
      <c r="K108" s="10" t="s">
        <v>24</v>
      </c>
      <c r="L108" s="11">
        <v>137915</v>
      </c>
      <c r="M108" s="10" t="s">
        <v>48</v>
      </c>
      <c r="N108" s="11">
        <v>15784.988855455274</v>
      </c>
      <c r="O108" s="10" t="s">
        <v>18</v>
      </c>
      <c r="P108" s="11">
        <f>SUM(N108,L108)</f>
        <v>153699.98885545527</v>
      </c>
      <c r="S108" s="11">
        <f>SUM(Q108,P108)</f>
        <v>153699.98885545527</v>
      </c>
    </row>
    <row r="109" spans="1:21" ht="12.75" customHeight="1" x14ac:dyDescent="0.3">
      <c r="A109" s="151"/>
      <c r="B109" s="162"/>
      <c r="C109" s="151"/>
      <c r="D109" s="158"/>
      <c r="E109" s="158"/>
      <c r="F109" s="151"/>
      <c r="G109" s="151"/>
      <c r="H109" s="31">
        <v>22344</v>
      </c>
      <c r="I109" s="10">
        <v>2025</v>
      </c>
      <c r="J109" s="10" t="s">
        <v>21</v>
      </c>
      <c r="K109" s="10" t="s">
        <v>24</v>
      </c>
      <c r="L109" s="11">
        <v>0</v>
      </c>
      <c r="M109" s="10" t="s">
        <v>48</v>
      </c>
      <c r="N109" s="11">
        <v>0</v>
      </c>
      <c r="O109" s="10" t="s">
        <v>18</v>
      </c>
      <c r="P109" s="11">
        <f t="shared" ref="P109:P111" si="59">SUM(N109,L109)</f>
        <v>0</v>
      </c>
      <c r="S109" s="11">
        <f t="shared" ref="S109:S111" si="60">SUM(Q109,P109)</f>
        <v>0</v>
      </c>
    </row>
    <row r="110" spans="1:21" ht="12.75" customHeight="1" x14ac:dyDescent="0.3">
      <c r="A110" s="151"/>
      <c r="B110" s="162"/>
      <c r="C110" s="151"/>
      <c r="D110" s="158"/>
      <c r="E110" s="158"/>
      <c r="F110" s="151"/>
      <c r="G110" s="151"/>
      <c r="H110" s="31">
        <v>22344</v>
      </c>
      <c r="I110" s="10">
        <v>2025</v>
      </c>
      <c r="J110" s="10" t="s">
        <v>19</v>
      </c>
      <c r="K110" s="10" t="s">
        <v>24</v>
      </c>
      <c r="L110" s="11">
        <v>562085</v>
      </c>
      <c r="M110" s="10" t="s">
        <v>48</v>
      </c>
      <c r="N110" s="11">
        <v>64333.14</v>
      </c>
      <c r="O110" s="10" t="s">
        <v>18</v>
      </c>
      <c r="P110" s="11">
        <f t="shared" si="59"/>
        <v>626418.14</v>
      </c>
      <c r="S110" s="11">
        <f t="shared" si="60"/>
        <v>626418.14</v>
      </c>
    </row>
    <row r="111" spans="1:21" ht="12.75" customHeight="1" x14ac:dyDescent="0.3">
      <c r="A111" s="163"/>
      <c r="B111" s="162"/>
      <c r="C111" s="163"/>
      <c r="D111" s="158"/>
      <c r="E111" s="158"/>
      <c r="F111" s="163"/>
      <c r="G111" s="163"/>
      <c r="H111" s="31">
        <v>22344</v>
      </c>
      <c r="I111" s="10">
        <v>2025</v>
      </c>
      <c r="J111" s="10" t="s">
        <v>13</v>
      </c>
      <c r="K111" s="10" t="s">
        <v>24</v>
      </c>
      <c r="L111" s="11">
        <v>0</v>
      </c>
      <c r="M111" s="10" t="s">
        <v>48</v>
      </c>
      <c r="N111" s="11">
        <v>0</v>
      </c>
      <c r="O111" s="10" t="s">
        <v>18</v>
      </c>
      <c r="P111" s="11">
        <f t="shared" si="59"/>
        <v>0</v>
      </c>
      <c r="S111" s="11">
        <f t="shared" si="60"/>
        <v>0</v>
      </c>
    </row>
    <row r="112" spans="1:21" x14ac:dyDescent="0.3">
      <c r="A112" s="152"/>
      <c r="B112" s="147"/>
      <c r="C112" s="152"/>
      <c r="D112" s="148"/>
      <c r="E112" s="148"/>
      <c r="F112" s="152"/>
      <c r="G112" s="152"/>
      <c r="H112" s="28"/>
      <c r="I112" s="32" t="s">
        <v>26</v>
      </c>
      <c r="J112" s="29"/>
      <c r="K112" s="29"/>
      <c r="L112" s="30">
        <f>SUM(L107:L111)</f>
        <v>700000</v>
      </c>
      <c r="M112" s="65"/>
      <c r="N112" s="30">
        <f t="shared" ref="N112" si="61">SUM(N107:N111)</f>
        <v>80118.128855455274</v>
      </c>
      <c r="O112" s="65"/>
      <c r="P112" s="30">
        <f t="shared" ref="P112:Q112" si="62">SUM(P107:P111)</f>
        <v>780118.12885545532</v>
      </c>
      <c r="Q112" s="30">
        <f t="shared" si="62"/>
        <v>0</v>
      </c>
      <c r="R112" s="65"/>
      <c r="S112" s="30">
        <f t="shared" ref="S112" si="63">SUM(S107:S111)</f>
        <v>780118.12885545532</v>
      </c>
    </row>
    <row r="113" spans="1:23" ht="12.75" customHeight="1" x14ac:dyDescent="0.3">
      <c r="A113" s="144" t="s">
        <v>77</v>
      </c>
      <c r="B113" s="146">
        <v>200716</v>
      </c>
      <c r="C113" s="144" t="s">
        <v>262</v>
      </c>
      <c r="D113" s="146" t="s">
        <v>30</v>
      </c>
      <c r="E113" s="146" t="s">
        <v>59</v>
      </c>
      <c r="F113" s="144">
        <v>604</v>
      </c>
      <c r="G113" s="144" t="s">
        <v>330</v>
      </c>
      <c r="H113" s="31">
        <v>22345</v>
      </c>
      <c r="I113" s="10">
        <v>2024</v>
      </c>
      <c r="J113" s="10" t="s">
        <v>14</v>
      </c>
      <c r="K113" s="10" t="s">
        <v>24</v>
      </c>
      <c r="L113" s="11">
        <v>17946</v>
      </c>
      <c r="M113" s="10" t="s">
        <v>47</v>
      </c>
      <c r="N113" s="11">
        <v>2054</v>
      </c>
      <c r="O113" s="10" t="s">
        <v>18</v>
      </c>
      <c r="P113" s="11">
        <f>SUM(N113,L113)</f>
        <v>20000</v>
      </c>
      <c r="S113" s="11">
        <f>SUM(Q113,P113)</f>
        <v>20000</v>
      </c>
    </row>
    <row r="114" spans="1:23" ht="12.75" customHeight="1" x14ac:dyDescent="0.3">
      <c r="A114" s="151"/>
      <c r="B114" s="162"/>
      <c r="C114" s="151"/>
      <c r="D114" s="162"/>
      <c r="E114" s="162"/>
      <c r="F114" s="151"/>
      <c r="G114" s="151"/>
      <c r="H114" s="31">
        <v>22345</v>
      </c>
      <c r="I114" s="10">
        <v>2024</v>
      </c>
      <c r="J114" s="10" t="s">
        <v>2</v>
      </c>
      <c r="K114" s="10" t="s">
        <v>24</v>
      </c>
      <c r="L114" s="11">
        <v>252667</v>
      </c>
      <c r="M114" s="10" t="s">
        <v>47</v>
      </c>
      <c r="N114" s="11">
        <v>28918.868717262929</v>
      </c>
      <c r="O114" s="10" t="s">
        <v>18</v>
      </c>
      <c r="P114" s="11">
        <f>SUM(N114,L114)</f>
        <v>281585.86871726293</v>
      </c>
      <c r="S114" s="11">
        <f>SUM(Q114,P114)</f>
        <v>281585.86871726293</v>
      </c>
    </row>
    <row r="115" spans="1:23" ht="12.75" customHeight="1" x14ac:dyDescent="0.3">
      <c r="A115" s="151"/>
      <c r="B115" s="162"/>
      <c r="C115" s="151"/>
      <c r="D115" s="162"/>
      <c r="E115" s="162"/>
      <c r="F115" s="151"/>
      <c r="G115" s="151"/>
      <c r="H115" s="31">
        <v>22345</v>
      </c>
      <c r="I115" s="10">
        <v>2026</v>
      </c>
      <c r="J115" s="10" t="s">
        <v>19</v>
      </c>
      <c r="K115" s="10" t="s">
        <v>24</v>
      </c>
      <c r="L115" s="11">
        <v>999753.84</v>
      </c>
      <c r="M115" s="10" t="s">
        <v>167</v>
      </c>
      <c r="N115" s="11">
        <v>114426.3</v>
      </c>
      <c r="O115" s="10" t="s">
        <v>18</v>
      </c>
      <c r="P115" s="11">
        <f t="shared" ref="P115" si="64">SUM(N115,L115)</f>
        <v>1114180.1399999999</v>
      </c>
      <c r="Q115" s="11">
        <v>106282</v>
      </c>
      <c r="R115" s="10" t="s">
        <v>18</v>
      </c>
      <c r="S115" s="11">
        <f t="shared" ref="S115" si="65">SUM(Q115,P115)</f>
        <v>1220462.1399999999</v>
      </c>
    </row>
    <row r="116" spans="1:23" ht="43.2" customHeight="1" x14ac:dyDescent="0.3">
      <c r="A116" s="152"/>
      <c r="B116" s="147"/>
      <c r="C116" s="152"/>
      <c r="D116" s="148"/>
      <c r="E116" s="148"/>
      <c r="F116" s="152"/>
      <c r="G116" s="152"/>
      <c r="H116" s="28"/>
      <c r="I116" s="32" t="s">
        <v>26</v>
      </c>
      <c r="J116" s="29"/>
      <c r="K116" s="29"/>
      <c r="L116" s="30">
        <f>SUM(L113:L115)</f>
        <v>1270366.8399999999</v>
      </c>
      <c r="M116" s="65"/>
      <c r="N116" s="30">
        <f>SUM(N113:N115)</f>
        <v>145399.16871726292</v>
      </c>
      <c r="O116" s="65"/>
      <c r="P116" s="30">
        <f>SUM(P113:P115)</f>
        <v>1415766.0087172629</v>
      </c>
      <c r="Q116" s="30">
        <f>SUM(Q113:Q115)</f>
        <v>106282</v>
      </c>
      <c r="R116" s="65"/>
      <c r="S116" s="30">
        <f>SUM(S113:S115)</f>
        <v>1522048.0087172629</v>
      </c>
    </row>
    <row r="117" spans="1:23" ht="12.75" customHeight="1" x14ac:dyDescent="0.3">
      <c r="A117" s="144" t="s">
        <v>268</v>
      </c>
      <c r="B117" s="146">
        <v>200717</v>
      </c>
      <c r="C117" s="144" t="s">
        <v>362</v>
      </c>
      <c r="D117" s="146" t="s">
        <v>30</v>
      </c>
      <c r="E117" s="146" t="s">
        <v>280</v>
      </c>
      <c r="F117" s="144">
        <v>527</v>
      </c>
      <c r="G117" s="144" t="s">
        <v>85</v>
      </c>
      <c r="H117" s="31">
        <v>21449</v>
      </c>
      <c r="I117" s="10">
        <v>2022</v>
      </c>
      <c r="J117" s="10" t="s">
        <v>2</v>
      </c>
      <c r="K117" s="10" t="s">
        <v>24</v>
      </c>
      <c r="L117" s="11">
        <v>931130</v>
      </c>
      <c r="M117" s="10" t="s">
        <v>48</v>
      </c>
      <c r="N117" s="11">
        <v>106572</v>
      </c>
      <c r="O117" s="10" t="s">
        <v>18</v>
      </c>
      <c r="P117" s="11">
        <f>SUM(N117,L117)</f>
        <v>1037702</v>
      </c>
      <c r="S117" s="11">
        <f>SUM(Q117,P117)</f>
        <v>1037702</v>
      </c>
    </row>
    <row r="118" spans="1:23" ht="12.75" customHeight="1" x14ac:dyDescent="0.3">
      <c r="A118" s="151"/>
      <c r="B118" s="162"/>
      <c r="C118" s="151"/>
      <c r="D118" s="162"/>
      <c r="E118" s="162"/>
      <c r="F118" s="151"/>
      <c r="G118" s="151"/>
      <c r="H118" s="31">
        <v>21449</v>
      </c>
      <c r="I118" s="10">
        <v>2024</v>
      </c>
      <c r="J118" s="10" t="s">
        <v>21</v>
      </c>
      <c r="K118" s="10" t="s">
        <v>24</v>
      </c>
      <c r="L118" s="11">
        <v>499999.79</v>
      </c>
      <c r="M118" s="10" t="s">
        <v>48</v>
      </c>
      <c r="N118" s="11">
        <v>57227.21</v>
      </c>
      <c r="O118" s="10" t="s">
        <v>18</v>
      </c>
      <c r="P118" s="11">
        <f>SUM(N118,L118)</f>
        <v>557227</v>
      </c>
      <c r="S118" s="11">
        <f>SUM(Q118,P118)</f>
        <v>557227</v>
      </c>
    </row>
    <row r="119" spans="1:23" ht="12.75" customHeight="1" x14ac:dyDescent="0.3">
      <c r="A119" s="151"/>
      <c r="B119" s="162"/>
      <c r="C119" s="151"/>
      <c r="D119" s="158"/>
      <c r="E119" s="158"/>
      <c r="F119" s="151"/>
      <c r="G119" s="151"/>
      <c r="H119" s="31">
        <v>21449</v>
      </c>
      <c r="I119" s="10">
        <v>2025</v>
      </c>
      <c r="J119" s="10" t="s">
        <v>19</v>
      </c>
      <c r="K119" s="10" t="s">
        <v>24</v>
      </c>
      <c r="L119" s="11">
        <v>415489</v>
      </c>
      <c r="M119" s="10" t="s">
        <v>48</v>
      </c>
      <c r="N119" s="11">
        <v>47554.57</v>
      </c>
      <c r="O119" s="10" t="s">
        <v>18</v>
      </c>
      <c r="P119" s="11">
        <f t="shared" ref="P119:P121" si="66">SUM(N119,L119)</f>
        <v>463043.57</v>
      </c>
      <c r="S119" s="11">
        <f t="shared" ref="S119:S121" si="67">SUM(Q119,P119)</f>
        <v>463043.57</v>
      </c>
    </row>
    <row r="120" spans="1:23" ht="12.75" customHeight="1" x14ac:dyDescent="0.3">
      <c r="A120" s="151"/>
      <c r="B120" s="162"/>
      <c r="C120" s="151"/>
      <c r="D120" s="158"/>
      <c r="E120" s="158"/>
      <c r="F120" s="151"/>
      <c r="G120" s="151"/>
      <c r="H120" s="31">
        <v>21449</v>
      </c>
      <c r="I120" s="10">
        <v>2025</v>
      </c>
      <c r="J120" s="10" t="s">
        <v>19</v>
      </c>
      <c r="K120" s="10" t="s">
        <v>24</v>
      </c>
      <c r="L120" s="11">
        <v>600000</v>
      </c>
      <c r="M120" s="10" t="s">
        <v>47</v>
      </c>
      <c r="N120" s="11">
        <v>68672.679999999993</v>
      </c>
      <c r="O120" s="10" t="s">
        <v>18</v>
      </c>
      <c r="P120" s="11">
        <f t="shared" si="66"/>
        <v>668672.67999999993</v>
      </c>
      <c r="S120" s="11">
        <f t="shared" si="67"/>
        <v>668672.67999999993</v>
      </c>
    </row>
    <row r="121" spans="1:23" ht="12.75" customHeight="1" x14ac:dyDescent="0.3">
      <c r="A121" s="151"/>
      <c r="B121" s="162"/>
      <c r="C121" s="151"/>
      <c r="D121" s="158"/>
      <c r="E121" s="158"/>
      <c r="F121" s="151"/>
      <c r="G121" s="151"/>
      <c r="H121" s="31">
        <v>21449</v>
      </c>
      <c r="I121" s="10">
        <v>2025</v>
      </c>
      <c r="J121" s="10" t="s">
        <v>19</v>
      </c>
      <c r="K121" s="10" t="s">
        <v>24</v>
      </c>
      <c r="L121" s="11">
        <v>500000</v>
      </c>
      <c r="M121" s="10" t="s">
        <v>152</v>
      </c>
      <c r="N121" s="11">
        <v>57227.24</v>
      </c>
      <c r="O121" s="10" t="s">
        <v>18</v>
      </c>
      <c r="P121" s="11">
        <f t="shared" si="66"/>
        <v>557227.24</v>
      </c>
      <c r="S121" s="11">
        <f t="shared" si="67"/>
        <v>557227.24</v>
      </c>
      <c r="W121" s="106"/>
    </row>
    <row r="122" spans="1:23" ht="31.2" customHeight="1" x14ac:dyDescent="0.3">
      <c r="A122" s="152"/>
      <c r="B122" s="147"/>
      <c r="C122" s="152"/>
      <c r="D122" s="148"/>
      <c r="E122" s="148"/>
      <c r="F122" s="152"/>
      <c r="G122" s="152"/>
      <c r="H122" s="28"/>
      <c r="I122" s="32" t="s">
        <v>26</v>
      </c>
      <c r="J122" s="29"/>
      <c r="K122" s="29"/>
      <c r="L122" s="30">
        <f>SUM(L117:L121)</f>
        <v>2946618.79</v>
      </c>
      <c r="M122" s="30"/>
      <c r="N122" s="30">
        <f t="shared" ref="N122:S122" si="68">SUM(N117:N121)</f>
        <v>337253.69999999995</v>
      </c>
      <c r="O122" s="30"/>
      <c r="P122" s="30">
        <f t="shared" si="68"/>
        <v>3283872.49</v>
      </c>
      <c r="Q122" s="30">
        <f t="shared" si="68"/>
        <v>0</v>
      </c>
      <c r="R122" s="30"/>
      <c r="S122" s="30">
        <f t="shared" si="68"/>
        <v>3283872.49</v>
      </c>
    </row>
    <row r="123" spans="1:23" ht="12.75" customHeight="1" x14ac:dyDescent="0.3">
      <c r="A123" s="144" t="s">
        <v>78</v>
      </c>
      <c r="B123" s="146">
        <v>200718</v>
      </c>
      <c r="C123" s="144" t="s">
        <v>193</v>
      </c>
      <c r="D123" s="146" t="s">
        <v>30</v>
      </c>
      <c r="E123" s="146" t="s">
        <v>59</v>
      </c>
      <c r="F123" s="144">
        <v>564</v>
      </c>
      <c r="G123" s="144" t="s">
        <v>330</v>
      </c>
      <c r="H123" s="31">
        <v>22346</v>
      </c>
      <c r="I123" s="10">
        <v>2023</v>
      </c>
      <c r="J123" s="10" t="s">
        <v>14</v>
      </c>
      <c r="K123" s="10" t="s">
        <v>24</v>
      </c>
      <c r="L123" s="11">
        <v>17946</v>
      </c>
      <c r="M123" s="10" t="s">
        <v>47</v>
      </c>
      <c r="N123" s="11">
        <v>2054</v>
      </c>
      <c r="O123" s="10" t="s">
        <v>18</v>
      </c>
      <c r="P123" s="11">
        <f>SUM(N123,L123)</f>
        <v>20000</v>
      </c>
      <c r="S123" s="11">
        <f>SUM(Q123,P123)</f>
        <v>20000</v>
      </c>
    </row>
    <row r="124" spans="1:23" ht="12.75" customHeight="1" x14ac:dyDescent="0.3">
      <c r="A124" s="151"/>
      <c r="B124" s="162"/>
      <c r="C124" s="151"/>
      <c r="D124" s="162"/>
      <c r="E124" s="162"/>
      <c r="F124" s="151"/>
      <c r="G124" s="151"/>
      <c r="H124" s="31">
        <v>22346</v>
      </c>
      <c r="I124" s="10">
        <v>2024</v>
      </c>
      <c r="J124" s="10" t="s">
        <v>2</v>
      </c>
      <c r="K124" s="10" t="s">
        <v>24</v>
      </c>
      <c r="L124" s="11">
        <v>373974</v>
      </c>
      <c r="M124" s="10" t="s">
        <v>47</v>
      </c>
      <c r="N124" s="11">
        <v>42802.997659645625</v>
      </c>
      <c r="O124" s="10" t="s">
        <v>18</v>
      </c>
      <c r="P124" s="11">
        <f>SUM(N124,L124)</f>
        <v>416776.99765964563</v>
      </c>
      <c r="S124" s="11">
        <f>SUM(Q124,P124)</f>
        <v>416776.99765964563</v>
      </c>
    </row>
    <row r="125" spans="1:23" ht="12.75" customHeight="1" x14ac:dyDescent="0.3">
      <c r="A125" s="151"/>
      <c r="B125" s="162"/>
      <c r="C125" s="151"/>
      <c r="D125" s="162"/>
      <c r="E125" s="162"/>
      <c r="F125" s="151"/>
      <c r="G125" s="151"/>
      <c r="H125" s="31">
        <v>22346</v>
      </c>
      <c r="I125" s="10">
        <v>2025</v>
      </c>
      <c r="J125" s="10" t="s">
        <v>21</v>
      </c>
      <c r="K125" s="10" t="s">
        <v>24</v>
      </c>
      <c r="L125" s="11">
        <v>44865</v>
      </c>
      <c r="M125" s="10" t="s">
        <v>47</v>
      </c>
      <c r="N125" s="11">
        <v>5135.0000000000073</v>
      </c>
      <c r="O125" s="10" t="s">
        <v>18</v>
      </c>
      <c r="P125" s="11">
        <f>SUM(N125,L125)</f>
        <v>50000.000000000007</v>
      </c>
      <c r="S125" s="11">
        <f>SUM(Q125,P125)</f>
        <v>50000.000000000007</v>
      </c>
    </row>
    <row r="126" spans="1:23" ht="12.75" customHeight="1" x14ac:dyDescent="0.3">
      <c r="A126" s="151"/>
      <c r="B126" s="162"/>
      <c r="C126" s="151"/>
      <c r="D126" s="162"/>
      <c r="E126" s="162"/>
      <c r="F126" s="151"/>
      <c r="G126" s="151"/>
      <c r="H126" s="31">
        <v>22346</v>
      </c>
      <c r="I126" s="10">
        <v>2025</v>
      </c>
      <c r="J126" s="10" t="s">
        <v>19</v>
      </c>
      <c r="K126" s="10" t="s">
        <v>24</v>
      </c>
      <c r="L126" s="11">
        <v>1113215</v>
      </c>
      <c r="M126" s="10" t="s">
        <v>167</v>
      </c>
      <c r="N126" s="11">
        <v>127412.44</v>
      </c>
      <c r="O126" s="10" t="s">
        <v>18</v>
      </c>
      <c r="P126" s="11">
        <f t="shared" ref="P126" si="69">SUM(N126,L126)</f>
        <v>1240627.44</v>
      </c>
      <c r="Q126" s="11">
        <v>337820</v>
      </c>
      <c r="R126" s="10" t="s">
        <v>18</v>
      </c>
      <c r="S126" s="11">
        <f t="shared" ref="S126" si="70">SUM(Q126,P126)</f>
        <v>1578447.44</v>
      </c>
    </row>
    <row r="127" spans="1:23" ht="12.75" customHeight="1" x14ac:dyDescent="0.3">
      <c r="A127" s="152"/>
      <c r="B127" s="147"/>
      <c r="C127" s="152"/>
      <c r="D127" s="148"/>
      <c r="E127" s="148"/>
      <c r="F127" s="152"/>
      <c r="G127" s="152"/>
      <c r="H127" s="28"/>
      <c r="I127" s="32" t="s">
        <v>26</v>
      </c>
      <c r="J127" s="29"/>
      <c r="K127" s="29"/>
      <c r="L127" s="30">
        <f>SUM(L123:L126)</f>
        <v>1550000</v>
      </c>
      <c r="M127" s="65"/>
      <c r="N127" s="30">
        <f>SUM(N123:N126)</f>
        <v>177404.43765964563</v>
      </c>
      <c r="O127" s="65"/>
      <c r="P127" s="30">
        <f>SUM(P123:P126)</f>
        <v>1727404.4376596455</v>
      </c>
      <c r="Q127" s="30">
        <f>SUM(Q123:Q126)</f>
        <v>337820</v>
      </c>
      <c r="R127" s="65"/>
      <c r="S127" s="30">
        <f>SUM(S123:S126)</f>
        <v>2065224.4376596455</v>
      </c>
    </row>
    <row r="128" spans="1:23" ht="12.75" customHeight="1" x14ac:dyDescent="0.3">
      <c r="A128" s="144" t="s">
        <v>54</v>
      </c>
      <c r="B128" s="146">
        <v>190902</v>
      </c>
      <c r="C128" s="144" t="s">
        <v>79</v>
      </c>
      <c r="D128" s="146" t="s">
        <v>28</v>
      </c>
      <c r="E128" s="146" t="s">
        <v>280</v>
      </c>
      <c r="F128" s="144" t="s">
        <v>141</v>
      </c>
      <c r="G128" s="144" t="s">
        <v>86</v>
      </c>
      <c r="H128" s="31">
        <v>21573</v>
      </c>
      <c r="I128" s="10">
        <v>2022</v>
      </c>
      <c r="J128" s="10" t="s">
        <v>2</v>
      </c>
      <c r="K128" s="10" t="s">
        <v>200</v>
      </c>
      <c r="L128" s="11">
        <v>238757.58</v>
      </c>
      <c r="M128" s="10" t="s">
        <v>46</v>
      </c>
      <c r="N128" s="11">
        <v>20142.419999999998</v>
      </c>
      <c r="O128" s="10" t="s">
        <v>18</v>
      </c>
      <c r="P128" s="11">
        <f>SUM(N128,L128)</f>
        <v>258900</v>
      </c>
      <c r="S128" s="11">
        <f>SUM(Q128,P128)</f>
        <v>258900</v>
      </c>
    </row>
    <row r="129" spans="1:21" ht="12.75" customHeight="1" x14ac:dyDescent="0.3">
      <c r="A129" s="163"/>
      <c r="B129" s="162"/>
      <c r="C129" s="163"/>
      <c r="D129" s="158"/>
      <c r="E129" s="158"/>
      <c r="F129" s="163"/>
      <c r="G129" s="163"/>
      <c r="H129" s="31">
        <v>21573</v>
      </c>
      <c r="I129" s="10">
        <v>2024</v>
      </c>
      <c r="J129" s="66" t="s">
        <v>19</v>
      </c>
      <c r="K129" s="66" t="s">
        <v>24</v>
      </c>
      <c r="L129" s="67">
        <v>783316.68</v>
      </c>
      <c r="M129" s="66" t="s">
        <v>46</v>
      </c>
      <c r="N129" s="67">
        <v>66083.320000000007</v>
      </c>
      <c r="O129" s="66" t="s">
        <v>18</v>
      </c>
      <c r="P129" s="67">
        <f>SUM(N129,L129)</f>
        <v>849400</v>
      </c>
      <c r="Q129" s="67"/>
      <c r="R129" s="66"/>
      <c r="S129" s="67">
        <f>SUM(Q129,P129)</f>
        <v>849400</v>
      </c>
    </row>
    <row r="130" spans="1:21" ht="14.4" customHeight="1" x14ac:dyDescent="0.3">
      <c r="A130" s="152"/>
      <c r="B130" s="147"/>
      <c r="C130" s="152"/>
      <c r="D130" s="148"/>
      <c r="E130" s="148"/>
      <c r="F130" s="152"/>
      <c r="G130" s="152"/>
      <c r="H130" s="28"/>
      <c r="I130" s="32" t="s">
        <v>26</v>
      </c>
      <c r="J130" s="29"/>
      <c r="K130" s="29"/>
      <c r="L130" s="30">
        <f>SUM(L128:L129)</f>
        <v>1022074.26</v>
      </c>
      <c r="M130" s="65"/>
      <c r="N130" s="30">
        <f t="shared" ref="N130" si="71">SUM(N128:N129)</f>
        <v>86225.74</v>
      </c>
      <c r="O130" s="65"/>
      <c r="P130" s="30">
        <f t="shared" ref="P130:Q130" si="72">SUM(P128:P129)</f>
        <v>1108300</v>
      </c>
      <c r="Q130" s="30">
        <f t="shared" si="72"/>
        <v>0</v>
      </c>
      <c r="R130" s="65"/>
      <c r="S130" s="30">
        <f t="shared" ref="S130" si="73">SUM(S128:S129)</f>
        <v>1108300</v>
      </c>
    </row>
    <row r="131" spans="1:21" ht="12.75" customHeight="1" x14ac:dyDescent="0.3">
      <c r="A131" s="144" t="s">
        <v>226</v>
      </c>
      <c r="B131" s="146">
        <v>210303</v>
      </c>
      <c r="C131" s="144" t="s">
        <v>227</v>
      </c>
      <c r="D131" s="146" t="s">
        <v>33</v>
      </c>
      <c r="E131" s="146" t="s">
        <v>281</v>
      </c>
      <c r="F131" s="144" t="s">
        <v>228</v>
      </c>
      <c r="G131" s="144" t="s">
        <v>229</v>
      </c>
      <c r="H131" s="31">
        <v>22405</v>
      </c>
      <c r="I131" s="10">
        <v>2022</v>
      </c>
      <c r="J131" s="10" t="s">
        <v>2</v>
      </c>
      <c r="K131" s="10" t="s">
        <v>230</v>
      </c>
      <c r="L131" s="11">
        <v>119340.9</v>
      </c>
      <c r="M131" s="10" t="s">
        <v>48</v>
      </c>
      <c r="N131" s="11">
        <v>13659.1</v>
      </c>
      <c r="O131" s="10" t="s">
        <v>18</v>
      </c>
      <c r="P131" s="11">
        <f>SUM(N131,L131)</f>
        <v>133000</v>
      </c>
      <c r="S131" s="11">
        <f>SUM(Q131,P131)</f>
        <v>133000</v>
      </c>
      <c r="U131" s="17"/>
    </row>
    <row r="132" spans="1:21" ht="12.75" customHeight="1" x14ac:dyDescent="0.3">
      <c r="A132" s="151"/>
      <c r="B132" s="162"/>
      <c r="C132" s="151"/>
      <c r="D132" s="162"/>
      <c r="E132" s="162"/>
      <c r="F132" s="151"/>
      <c r="G132" s="151"/>
      <c r="H132" s="31">
        <v>22405</v>
      </c>
      <c r="I132" s="10">
        <v>2023</v>
      </c>
      <c r="J132" s="10" t="s">
        <v>21</v>
      </c>
      <c r="K132" s="10" t="s">
        <v>199</v>
      </c>
      <c r="L132" s="11">
        <v>0</v>
      </c>
      <c r="M132" s="10" t="s">
        <v>48</v>
      </c>
      <c r="N132" s="11">
        <v>0</v>
      </c>
      <c r="O132" s="10" t="s">
        <v>18</v>
      </c>
      <c r="P132" s="11">
        <f>SUM(N132,L132)</f>
        <v>0</v>
      </c>
      <c r="S132" s="11">
        <f>SUM(Q132,P132)</f>
        <v>0</v>
      </c>
      <c r="U132" s="17"/>
    </row>
    <row r="133" spans="1:21" x14ac:dyDescent="0.3">
      <c r="A133" s="151"/>
      <c r="B133" s="162"/>
      <c r="C133" s="151"/>
      <c r="D133" s="158"/>
      <c r="E133" s="158"/>
      <c r="F133" s="151"/>
      <c r="G133" s="151"/>
      <c r="H133" s="31">
        <v>22405</v>
      </c>
      <c r="I133" s="10">
        <v>2024</v>
      </c>
      <c r="J133" s="10" t="s">
        <v>19</v>
      </c>
      <c r="K133" s="10" t="s">
        <v>24</v>
      </c>
      <c r="L133" s="11">
        <v>479158.2</v>
      </c>
      <c r="M133" s="10" t="s">
        <v>48</v>
      </c>
      <c r="N133" s="11">
        <v>54841.8</v>
      </c>
      <c r="O133" s="10" t="s">
        <v>18</v>
      </c>
      <c r="P133" s="11">
        <f>SUM(N133,L133)</f>
        <v>534000</v>
      </c>
      <c r="Q133" s="11">
        <v>549802.84</v>
      </c>
      <c r="S133" s="11">
        <f>SUM(Q133,P133)</f>
        <v>1083802.8399999999</v>
      </c>
      <c r="U133" s="17"/>
    </row>
    <row r="134" spans="1:21" x14ac:dyDescent="0.3">
      <c r="A134" s="152"/>
      <c r="B134" s="147"/>
      <c r="C134" s="152"/>
      <c r="D134" s="148"/>
      <c r="E134" s="148"/>
      <c r="F134" s="152"/>
      <c r="G134" s="152"/>
      <c r="H134" s="28"/>
      <c r="I134" s="32" t="s">
        <v>26</v>
      </c>
      <c r="J134" s="29"/>
      <c r="K134" s="29"/>
      <c r="L134" s="30">
        <f>SUM(L131:L133)</f>
        <v>598499.1</v>
      </c>
      <c r="M134" s="65"/>
      <c r="N134" s="30">
        <f>SUM(N131:N133)</f>
        <v>68500.900000000009</v>
      </c>
      <c r="O134" s="65"/>
      <c r="P134" s="30">
        <f>SUM(P131:P133)</f>
        <v>667000</v>
      </c>
      <c r="Q134" s="30">
        <f>SUM(Q131:Q133)</f>
        <v>549802.84</v>
      </c>
      <c r="R134" s="65"/>
      <c r="S134" s="30">
        <f>SUM(S131:S133)</f>
        <v>1216802.8399999999</v>
      </c>
      <c r="U134" s="17"/>
    </row>
    <row r="135" spans="1:21" ht="12.75" customHeight="1" x14ac:dyDescent="0.3">
      <c r="A135" s="144" t="s">
        <v>258</v>
      </c>
      <c r="B135" s="146">
        <v>180906</v>
      </c>
      <c r="C135" s="144" t="s">
        <v>259</v>
      </c>
      <c r="D135" s="146" t="s">
        <v>29</v>
      </c>
      <c r="E135" s="146" t="s">
        <v>280</v>
      </c>
      <c r="F135" s="144">
        <v>495</v>
      </c>
      <c r="G135" s="144" t="s">
        <v>330</v>
      </c>
      <c r="H135" s="31">
        <v>21381</v>
      </c>
      <c r="I135" s="10">
        <v>2020</v>
      </c>
      <c r="J135" s="10" t="s">
        <v>2</v>
      </c>
      <c r="K135" s="10" t="s">
        <v>260</v>
      </c>
      <c r="L135" s="11">
        <v>40000</v>
      </c>
      <c r="M135" s="10" t="s">
        <v>261</v>
      </c>
      <c r="N135" s="11">
        <v>4578.18</v>
      </c>
      <c r="O135" s="10" t="s">
        <v>18</v>
      </c>
      <c r="P135" s="11">
        <f t="shared" ref="P135:P142" si="74">SUM(N135,L135)</f>
        <v>44578.18</v>
      </c>
      <c r="Q135" s="11">
        <v>17620.919999999998</v>
      </c>
      <c r="R135" s="10" t="s">
        <v>18</v>
      </c>
      <c r="S135" s="11">
        <f t="shared" ref="S135:S142" si="75">SUM(Q135,P135)</f>
        <v>62199.1</v>
      </c>
      <c r="U135" s="17"/>
    </row>
    <row r="136" spans="1:21" ht="12.75" customHeight="1" x14ac:dyDescent="0.3">
      <c r="A136" s="151"/>
      <c r="B136" s="162"/>
      <c r="C136" s="151"/>
      <c r="D136" s="162"/>
      <c r="E136" s="162"/>
      <c r="F136" s="151"/>
      <c r="G136" s="151"/>
      <c r="H136" s="31">
        <v>21381</v>
      </c>
      <c r="I136" s="10">
        <v>2020</v>
      </c>
      <c r="J136" s="10" t="s">
        <v>2</v>
      </c>
      <c r="K136" s="10" t="s">
        <v>260</v>
      </c>
      <c r="L136" s="11">
        <v>90000</v>
      </c>
      <c r="M136" s="10" t="s">
        <v>47</v>
      </c>
      <c r="N136" s="11">
        <v>10300.9</v>
      </c>
      <c r="O136" s="10" t="s">
        <v>18</v>
      </c>
      <c r="P136" s="11">
        <f t="shared" si="74"/>
        <v>100300.9</v>
      </c>
      <c r="S136" s="11">
        <f t="shared" si="75"/>
        <v>100300.9</v>
      </c>
      <c r="U136" s="17"/>
    </row>
    <row r="137" spans="1:21" ht="12.75" customHeight="1" x14ac:dyDescent="0.3">
      <c r="A137" s="151"/>
      <c r="B137" s="162"/>
      <c r="C137" s="151"/>
      <c r="D137" s="162"/>
      <c r="E137" s="162"/>
      <c r="F137" s="151"/>
      <c r="G137" s="151"/>
      <c r="H137" s="31">
        <v>21381</v>
      </c>
      <c r="I137" s="10">
        <v>2020</v>
      </c>
      <c r="J137" s="10" t="s">
        <v>2</v>
      </c>
      <c r="K137" s="10" t="s">
        <v>24</v>
      </c>
      <c r="L137" s="11">
        <v>300000</v>
      </c>
      <c r="M137" s="10" t="s">
        <v>295</v>
      </c>
      <c r="N137" s="11">
        <v>33333.33</v>
      </c>
      <c r="O137" s="10" t="s">
        <v>18</v>
      </c>
      <c r="P137" s="11">
        <f t="shared" si="74"/>
        <v>333333.33</v>
      </c>
      <c r="S137" s="11">
        <f t="shared" si="75"/>
        <v>333333.33</v>
      </c>
      <c r="U137" s="17"/>
    </row>
    <row r="138" spans="1:21" ht="12.75" customHeight="1" x14ac:dyDescent="0.3">
      <c r="A138" s="151"/>
      <c r="B138" s="162"/>
      <c r="C138" s="151"/>
      <c r="D138" s="162"/>
      <c r="E138" s="162"/>
      <c r="F138" s="151"/>
      <c r="G138" s="151"/>
      <c r="H138" s="31">
        <v>21381</v>
      </c>
      <c r="I138" s="10">
        <v>2023</v>
      </c>
      <c r="J138" s="10" t="s">
        <v>21</v>
      </c>
      <c r="K138" s="10" t="s">
        <v>24</v>
      </c>
      <c r="L138" s="11">
        <v>300000</v>
      </c>
      <c r="M138" s="10" t="s">
        <v>295</v>
      </c>
      <c r="N138" s="11">
        <v>33333.33</v>
      </c>
      <c r="O138" s="10" t="s">
        <v>18</v>
      </c>
      <c r="P138" s="11">
        <f t="shared" si="74"/>
        <v>333333.33</v>
      </c>
      <c r="S138" s="11">
        <f t="shared" si="75"/>
        <v>333333.33</v>
      </c>
      <c r="U138" s="17"/>
    </row>
    <row r="139" spans="1:21" ht="12.75" customHeight="1" x14ac:dyDescent="0.3">
      <c r="A139" s="151"/>
      <c r="B139" s="162"/>
      <c r="C139" s="151"/>
      <c r="D139" s="162"/>
      <c r="E139" s="162"/>
      <c r="F139" s="151"/>
      <c r="G139" s="151"/>
      <c r="H139" s="31">
        <v>21381</v>
      </c>
      <c r="I139" s="10">
        <v>2024</v>
      </c>
      <c r="J139" s="10" t="s">
        <v>19</v>
      </c>
      <c r="K139" s="10" t="s">
        <v>24</v>
      </c>
      <c r="L139" s="11">
        <v>105532</v>
      </c>
      <c r="M139" s="10" t="s">
        <v>48</v>
      </c>
      <c r="N139" s="11">
        <v>12078.61</v>
      </c>
      <c r="O139" s="10" t="s">
        <v>18</v>
      </c>
      <c r="P139" s="11">
        <f t="shared" si="74"/>
        <v>117610.61</v>
      </c>
      <c r="S139" s="11">
        <f t="shared" si="75"/>
        <v>117610.61</v>
      </c>
      <c r="U139" s="17"/>
    </row>
    <row r="140" spans="1:21" ht="12.75" customHeight="1" x14ac:dyDescent="0.3">
      <c r="A140" s="151"/>
      <c r="B140" s="162"/>
      <c r="C140" s="151"/>
      <c r="D140" s="162"/>
      <c r="E140" s="162"/>
      <c r="F140" s="151"/>
      <c r="G140" s="151"/>
      <c r="H140" s="31">
        <v>21381</v>
      </c>
      <c r="I140" s="10">
        <v>2024</v>
      </c>
      <c r="J140" s="10" t="s">
        <v>19</v>
      </c>
      <c r="K140" s="10" t="s">
        <v>24</v>
      </c>
      <c r="L140" s="11">
        <v>349999.99</v>
      </c>
      <c r="M140" s="10" t="s">
        <v>47</v>
      </c>
      <c r="N140" s="11">
        <v>40059.07</v>
      </c>
      <c r="O140" s="10" t="s">
        <v>18</v>
      </c>
      <c r="P140" s="11">
        <f t="shared" si="74"/>
        <v>390059.06</v>
      </c>
      <c r="S140" s="11">
        <f t="shared" si="75"/>
        <v>390059.06</v>
      </c>
      <c r="U140" s="17"/>
    </row>
    <row r="141" spans="1:21" ht="12.75" customHeight="1" x14ac:dyDescent="0.3">
      <c r="A141" s="151"/>
      <c r="B141" s="162"/>
      <c r="C141" s="151"/>
      <c r="D141" s="162"/>
      <c r="E141" s="162"/>
      <c r="F141" s="151"/>
      <c r="G141" s="151"/>
      <c r="H141" s="31">
        <v>21381</v>
      </c>
      <c r="I141" s="10">
        <v>2024</v>
      </c>
      <c r="J141" s="10" t="s">
        <v>19</v>
      </c>
      <c r="K141" s="10" t="s">
        <v>24</v>
      </c>
      <c r="L141" s="11">
        <v>64468.01</v>
      </c>
      <c r="M141" s="10" t="s">
        <v>57</v>
      </c>
      <c r="N141" s="11">
        <v>7378.65</v>
      </c>
      <c r="O141" s="10" t="s">
        <v>18</v>
      </c>
      <c r="P141" s="11">
        <f t="shared" si="74"/>
        <v>71846.66</v>
      </c>
      <c r="Q141" s="11">
        <v>70483.67</v>
      </c>
      <c r="R141" s="10" t="s">
        <v>18</v>
      </c>
      <c r="S141" s="11">
        <f t="shared" si="75"/>
        <v>142330.33000000002</v>
      </c>
      <c r="U141" s="17"/>
    </row>
    <row r="142" spans="1:21" ht="12.75" customHeight="1" x14ac:dyDescent="0.3">
      <c r="A142" s="151"/>
      <c r="B142" s="162"/>
      <c r="C142" s="151"/>
      <c r="D142" s="162"/>
      <c r="E142" s="162"/>
      <c r="F142" s="151"/>
      <c r="G142" s="151"/>
      <c r="H142" s="31">
        <v>21381</v>
      </c>
      <c r="I142" s="10">
        <v>2024</v>
      </c>
      <c r="J142" s="10" t="s">
        <v>19</v>
      </c>
      <c r="K142" s="10" t="s">
        <v>24</v>
      </c>
      <c r="L142" s="11">
        <v>1330343</v>
      </c>
      <c r="M142" s="10" t="s">
        <v>295</v>
      </c>
      <c r="N142" s="11">
        <v>147815.89000000001</v>
      </c>
      <c r="O142" s="10" t="s">
        <v>18</v>
      </c>
      <c r="P142" s="11">
        <f t="shared" si="74"/>
        <v>1478158.8900000001</v>
      </c>
      <c r="S142" s="11">
        <f t="shared" si="75"/>
        <v>1478158.8900000001</v>
      </c>
      <c r="U142" s="17"/>
    </row>
    <row r="143" spans="1:21" ht="12.75" customHeight="1" x14ac:dyDescent="0.3">
      <c r="A143" s="152"/>
      <c r="B143" s="147"/>
      <c r="C143" s="152"/>
      <c r="D143" s="148"/>
      <c r="E143" s="148"/>
      <c r="F143" s="152"/>
      <c r="G143" s="152"/>
      <c r="H143" s="28"/>
      <c r="I143" s="32" t="s">
        <v>26</v>
      </c>
      <c r="J143" s="29"/>
      <c r="K143" s="29"/>
      <c r="L143" s="30">
        <f>SUM(L135:L142)</f>
        <v>2580343</v>
      </c>
      <c r="M143" s="30"/>
      <c r="N143" s="30">
        <f t="shared" ref="N143:S143" si="76">SUM(N135:N142)</f>
        <v>288877.96000000002</v>
      </c>
      <c r="O143" s="30"/>
      <c r="P143" s="30">
        <f t="shared" si="76"/>
        <v>2869220.96</v>
      </c>
      <c r="Q143" s="30">
        <f t="shared" si="76"/>
        <v>88104.59</v>
      </c>
      <c r="R143" s="30"/>
      <c r="S143" s="30">
        <f t="shared" si="76"/>
        <v>2957325.5500000003</v>
      </c>
      <c r="U143" s="17"/>
    </row>
    <row r="144" spans="1:21" ht="12.75" customHeight="1" x14ac:dyDescent="0.3">
      <c r="A144" s="144" t="s">
        <v>263</v>
      </c>
      <c r="B144" s="146">
        <v>180901</v>
      </c>
      <c r="C144" s="144" t="s">
        <v>264</v>
      </c>
      <c r="D144" s="146" t="s">
        <v>33</v>
      </c>
      <c r="E144" s="149" t="s">
        <v>61</v>
      </c>
      <c r="F144" s="144" t="s">
        <v>228</v>
      </c>
      <c r="G144" s="144" t="s">
        <v>265</v>
      </c>
      <c r="H144" s="31">
        <v>21383</v>
      </c>
      <c r="I144" s="10">
        <v>2021</v>
      </c>
      <c r="J144" s="10" t="s">
        <v>2</v>
      </c>
      <c r="K144" s="10" t="s">
        <v>266</v>
      </c>
      <c r="L144" s="11">
        <v>359000</v>
      </c>
      <c r="M144" s="10" t="s">
        <v>48</v>
      </c>
      <c r="N144" s="11">
        <v>41089.15</v>
      </c>
      <c r="O144" s="10" t="s">
        <v>18</v>
      </c>
      <c r="P144" s="11">
        <f>SUM(N144,L144)</f>
        <v>400089.15</v>
      </c>
      <c r="Q144" s="11">
        <v>199910.85</v>
      </c>
      <c r="R144" s="10" t="s">
        <v>18</v>
      </c>
      <c r="S144" s="11">
        <f>SUM(Q144,P144)</f>
        <v>600000</v>
      </c>
      <c r="U144" s="17"/>
    </row>
    <row r="145" spans="1:23" ht="12.75" customHeight="1" x14ac:dyDescent="0.3">
      <c r="A145" s="151"/>
      <c r="B145" s="162"/>
      <c r="C145" s="151"/>
      <c r="D145" s="158"/>
      <c r="E145" s="158"/>
      <c r="F145" s="151"/>
      <c r="G145" s="151"/>
      <c r="H145" s="31">
        <v>21383</v>
      </c>
      <c r="I145" s="10">
        <v>2024</v>
      </c>
      <c r="J145" s="10" t="s">
        <v>19</v>
      </c>
      <c r="K145" s="10" t="s">
        <v>24</v>
      </c>
      <c r="L145" s="11">
        <v>1436000</v>
      </c>
      <c r="M145" s="10" t="s">
        <v>48</v>
      </c>
      <c r="N145" s="11">
        <v>164356.63</v>
      </c>
      <c r="O145" s="10" t="s">
        <v>18</v>
      </c>
      <c r="P145" s="11">
        <f>SUM(N145,L145)</f>
        <v>1600356.63</v>
      </c>
      <c r="S145" s="11">
        <f>SUM(Q145,P145)</f>
        <v>1600356.63</v>
      </c>
      <c r="U145" s="17"/>
    </row>
    <row r="146" spans="1:23" ht="28.8" customHeight="1" x14ac:dyDescent="0.3">
      <c r="A146" s="152"/>
      <c r="B146" s="147"/>
      <c r="C146" s="152"/>
      <c r="D146" s="148"/>
      <c r="E146" s="148"/>
      <c r="F146" s="152"/>
      <c r="G146" s="152"/>
      <c r="H146" s="28"/>
      <c r="I146" s="32" t="s">
        <v>26</v>
      </c>
      <c r="J146" s="29"/>
      <c r="K146" s="29"/>
      <c r="L146" s="30">
        <f>SUM(L144:L145)</f>
        <v>1795000</v>
      </c>
      <c r="M146" s="65"/>
      <c r="N146" s="30">
        <f>SUM(N144:N145)</f>
        <v>205445.78</v>
      </c>
      <c r="O146" s="65"/>
      <c r="P146" s="30">
        <f>SUM(P144:P145)</f>
        <v>2000445.7799999998</v>
      </c>
      <c r="Q146" s="30">
        <f>SUM(Q144:Q145)</f>
        <v>199910.85</v>
      </c>
      <c r="R146" s="65"/>
      <c r="S146" s="30">
        <f>SUM(S144:S145)</f>
        <v>2200356.63</v>
      </c>
      <c r="U146" s="17"/>
    </row>
    <row r="147" spans="1:23" ht="12.75" customHeight="1" x14ac:dyDescent="0.3">
      <c r="A147" s="68"/>
      <c r="B147" s="53"/>
      <c r="C147" s="69"/>
      <c r="D147" s="51"/>
      <c r="E147" s="51"/>
      <c r="F147" s="69"/>
      <c r="G147" s="70"/>
      <c r="H147" s="53"/>
      <c r="I147" s="54"/>
      <c r="J147" s="55"/>
      <c r="K147" s="55"/>
      <c r="L147" s="56"/>
      <c r="M147" s="56"/>
      <c r="N147" s="56"/>
      <c r="O147" s="57"/>
      <c r="P147" s="56"/>
      <c r="Q147" s="56"/>
      <c r="R147" s="57"/>
      <c r="S147" s="56"/>
    </row>
    <row r="148" spans="1:23" ht="14.25" customHeight="1" x14ac:dyDescent="0.3">
      <c r="A148" s="18" t="s">
        <v>16</v>
      </c>
      <c r="B148" s="71" t="s">
        <v>6</v>
      </c>
      <c r="C148" s="20" t="s">
        <v>6</v>
      </c>
      <c r="D148" s="19"/>
      <c r="E148" s="19"/>
      <c r="F148" s="20" t="s">
        <v>6</v>
      </c>
      <c r="G148" s="20" t="s">
        <v>6</v>
      </c>
      <c r="H148" s="19" t="s">
        <v>6</v>
      </c>
      <c r="I148" s="72" t="s">
        <v>6</v>
      </c>
      <c r="J148" s="72" t="s">
        <v>6</v>
      </c>
      <c r="K148" s="72"/>
      <c r="L148" s="73" t="s">
        <v>6</v>
      </c>
      <c r="M148" s="72" t="s">
        <v>6</v>
      </c>
      <c r="N148" s="73" t="s">
        <v>6</v>
      </c>
      <c r="O148" s="72" t="s">
        <v>6</v>
      </c>
      <c r="P148" s="73" t="s">
        <v>6</v>
      </c>
      <c r="Q148" s="73" t="s">
        <v>6</v>
      </c>
      <c r="R148" s="72" t="s">
        <v>6</v>
      </c>
      <c r="S148" s="47" t="s">
        <v>16</v>
      </c>
    </row>
    <row r="149" spans="1:23" ht="12.75" customHeight="1" x14ac:dyDescent="0.3">
      <c r="A149" s="157" t="s">
        <v>25</v>
      </c>
      <c r="B149" s="160" t="s">
        <v>3</v>
      </c>
      <c r="C149" s="157" t="s">
        <v>4</v>
      </c>
      <c r="D149" s="160" t="s">
        <v>27</v>
      </c>
      <c r="E149" s="160" t="s">
        <v>58</v>
      </c>
      <c r="F149" s="157" t="s">
        <v>36</v>
      </c>
      <c r="G149" s="157" t="s">
        <v>5</v>
      </c>
      <c r="H149" s="160" t="s">
        <v>35</v>
      </c>
      <c r="I149" s="160" t="s">
        <v>60</v>
      </c>
      <c r="J149" s="160" t="s">
        <v>1</v>
      </c>
      <c r="K149" s="160" t="s">
        <v>23</v>
      </c>
      <c r="L149" s="160" t="s">
        <v>37</v>
      </c>
      <c r="M149" s="160" t="s">
        <v>6</v>
      </c>
      <c r="N149" s="160" t="s">
        <v>38</v>
      </c>
      <c r="O149" s="160" t="s">
        <v>6</v>
      </c>
      <c r="P149" s="168" t="s">
        <v>7</v>
      </c>
      <c r="Q149" s="160" t="s">
        <v>39</v>
      </c>
      <c r="R149" s="160" t="s">
        <v>6</v>
      </c>
      <c r="S149" s="168" t="s">
        <v>8</v>
      </c>
    </row>
    <row r="150" spans="1:23" ht="12.75" customHeight="1" x14ac:dyDescent="0.3">
      <c r="A150" s="157" t="s">
        <v>6</v>
      </c>
      <c r="B150" s="160"/>
      <c r="C150" s="157" t="s">
        <v>6</v>
      </c>
      <c r="D150" s="161"/>
      <c r="E150" s="161"/>
      <c r="F150" s="157" t="s">
        <v>6</v>
      </c>
      <c r="G150" s="157" t="s">
        <v>6</v>
      </c>
      <c r="H150" s="160" t="s">
        <v>6</v>
      </c>
      <c r="I150" s="160" t="s">
        <v>6</v>
      </c>
      <c r="J150" s="160" t="s">
        <v>6</v>
      </c>
      <c r="K150" s="161"/>
      <c r="L150" s="25" t="s">
        <v>9</v>
      </c>
      <c r="M150" s="26" t="s">
        <v>10</v>
      </c>
      <c r="N150" s="25" t="s">
        <v>9</v>
      </c>
      <c r="O150" s="26" t="s">
        <v>10</v>
      </c>
      <c r="P150" s="168" t="s">
        <v>6</v>
      </c>
      <c r="Q150" s="27" t="s">
        <v>9</v>
      </c>
      <c r="R150" s="26" t="s">
        <v>11</v>
      </c>
      <c r="S150" s="168" t="s">
        <v>6</v>
      </c>
    </row>
    <row r="151" spans="1:23" ht="12.75" customHeight="1" x14ac:dyDescent="0.3">
      <c r="A151" s="144" t="s">
        <v>187</v>
      </c>
      <c r="B151" s="146">
        <v>230508</v>
      </c>
      <c r="C151" s="144" t="s">
        <v>188</v>
      </c>
      <c r="D151" s="146" t="s">
        <v>28</v>
      </c>
      <c r="E151" s="149" t="s">
        <v>28</v>
      </c>
      <c r="F151" s="144" t="s">
        <v>183</v>
      </c>
      <c r="G151" s="144" t="s">
        <v>334</v>
      </c>
      <c r="H151" s="31">
        <v>22689</v>
      </c>
      <c r="I151" s="10">
        <v>2024</v>
      </c>
      <c r="J151" s="10" t="s">
        <v>2</v>
      </c>
      <c r="K151" s="10" t="s">
        <v>24</v>
      </c>
      <c r="L151" s="11">
        <v>170634.6</v>
      </c>
      <c r="M151" s="10" t="s">
        <v>184</v>
      </c>
      <c r="N151" s="125">
        <v>18959.400000000001</v>
      </c>
      <c r="O151" s="10" t="s">
        <v>17</v>
      </c>
      <c r="P151" s="11">
        <f>SUM(N151,L151)</f>
        <v>189594</v>
      </c>
      <c r="S151" s="11">
        <f>SUM(Q151,P151)</f>
        <v>189594</v>
      </c>
      <c r="W151" s="81"/>
    </row>
    <row r="152" spans="1:23" ht="12.75" customHeight="1" x14ac:dyDescent="0.3">
      <c r="A152" s="163"/>
      <c r="B152" s="162"/>
      <c r="C152" s="163"/>
      <c r="D152" s="158"/>
      <c r="E152" s="158"/>
      <c r="F152" s="163"/>
      <c r="G152" s="163"/>
      <c r="H152" s="31">
        <v>22689</v>
      </c>
      <c r="I152" s="10">
        <v>2027</v>
      </c>
      <c r="J152" s="66" t="s">
        <v>19</v>
      </c>
      <c r="K152" s="66" t="s">
        <v>24</v>
      </c>
      <c r="L152" s="11">
        <v>596933.1</v>
      </c>
      <c r="M152" s="10" t="s">
        <v>184</v>
      </c>
      <c r="N152" s="106">
        <v>66325.899999999994</v>
      </c>
      <c r="O152" s="10" t="s">
        <v>17</v>
      </c>
      <c r="P152" s="11">
        <f t="shared" ref="P152" si="77">SUM(N152,L152)</f>
        <v>663259</v>
      </c>
      <c r="S152" s="11">
        <f t="shared" ref="S152" si="78">SUM(Q152,P152)</f>
        <v>663259</v>
      </c>
      <c r="W152" s="81"/>
    </row>
    <row r="153" spans="1:23" ht="94.8" customHeight="1" x14ac:dyDescent="0.3">
      <c r="A153" s="152"/>
      <c r="B153" s="147"/>
      <c r="C153" s="152"/>
      <c r="D153" s="148"/>
      <c r="E153" s="148"/>
      <c r="F153" s="152"/>
      <c r="G153" s="152"/>
      <c r="H153" s="28"/>
      <c r="I153" s="32" t="s">
        <v>26</v>
      </c>
      <c r="J153" s="29"/>
      <c r="K153" s="29"/>
      <c r="L153" s="30">
        <f>SUM(L151:L152)</f>
        <v>767567.7</v>
      </c>
      <c r="M153" s="30"/>
      <c r="N153" s="30">
        <f>SUM(N151:N152)</f>
        <v>85285.299999999988</v>
      </c>
      <c r="O153" s="30"/>
      <c r="P153" s="30">
        <f>SUM(P151:P152)</f>
        <v>852853</v>
      </c>
      <c r="Q153" s="30">
        <f>SUM(Q151:Q152)</f>
        <v>0</v>
      </c>
      <c r="R153" s="30"/>
      <c r="S153" s="30">
        <f>SUM(S151:S152)</f>
        <v>852853</v>
      </c>
    </row>
    <row r="154" spans="1:23" ht="12.75" customHeight="1" x14ac:dyDescent="0.3">
      <c r="A154" s="144" t="s">
        <v>177</v>
      </c>
      <c r="B154" s="146">
        <v>221014</v>
      </c>
      <c r="C154" s="144" t="s">
        <v>197</v>
      </c>
      <c r="D154" s="146" t="s">
        <v>178</v>
      </c>
      <c r="E154" s="149" t="s">
        <v>59</v>
      </c>
      <c r="F154" s="144">
        <v>209</v>
      </c>
      <c r="G154" s="144" t="s">
        <v>355</v>
      </c>
      <c r="H154" s="31">
        <v>22782</v>
      </c>
      <c r="I154" s="10">
        <v>2025</v>
      </c>
      <c r="J154" s="10" t="s">
        <v>2</v>
      </c>
      <c r="K154" s="10" t="s">
        <v>24</v>
      </c>
      <c r="L154" s="11">
        <v>906382</v>
      </c>
      <c r="M154" s="10" t="s">
        <v>167</v>
      </c>
      <c r="N154" s="11">
        <v>103739.47553772428</v>
      </c>
      <c r="O154" s="10" t="s">
        <v>17</v>
      </c>
      <c r="P154" s="11">
        <f>SUM(N154,L154)</f>
        <v>1010121.4755377243</v>
      </c>
      <c r="S154" s="11">
        <f>SUM(Q154,P154)</f>
        <v>1010121.4755377243</v>
      </c>
    </row>
    <row r="155" spans="1:23" ht="96" customHeight="1" x14ac:dyDescent="0.3">
      <c r="A155" s="152"/>
      <c r="B155" s="147"/>
      <c r="C155" s="152"/>
      <c r="D155" s="148"/>
      <c r="E155" s="148"/>
      <c r="F155" s="152"/>
      <c r="G155" s="152"/>
      <c r="H155" s="28"/>
      <c r="I155" s="32" t="s">
        <v>26</v>
      </c>
      <c r="J155" s="29"/>
      <c r="K155" s="29"/>
      <c r="L155" s="30">
        <f>SUM(L154:L154)</f>
        <v>906382</v>
      </c>
      <c r="M155" s="65"/>
      <c r="N155" s="30">
        <f>SUM(N154:N154)</f>
        <v>103739.47553772428</v>
      </c>
      <c r="O155" s="65"/>
      <c r="P155" s="30">
        <f>SUM(P154:P154)</f>
        <v>1010121.4755377243</v>
      </c>
      <c r="Q155" s="30">
        <f>SUM(Q154:Q154)</f>
        <v>0</v>
      </c>
      <c r="R155" s="65"/>
      <c r="S155" s="30">
        <f>SUM(S154:S154)</f>
        <v>1010121.4755377243</v>
      </c>
    </row>
    <row r="156" spans="1:23" ht="12.75" customHeight="1" x14ac:dyDescent="0.3">
      <c r="A156" s="144" t="s">
        <v>198</v>
      </c>
      <c r="B156" s="146">
        <v>221011</v>
      </c>
      <c r="C156" s="144" t="s">
        <v>360</v>
      </c>
      <c r="D156" s="146" t="s">
        <v>171</v>
      </c>
      <c r="E156" s="149" t="s">
        <v>282</v>
      </c>
      <c r="F156" s="144" t="s">
        <v>170</v>
      </c>
      <c r="G156" s="144" t="s">
        <v>367</v>
      </c>
      <c r="H156" s="31">
        <v>22783</v>
      </c>
      <c r="I156" s="10">
        <v>2026</v>
      </c>
      <c r="J156" s="10" t="s">
        <v>2</v>
      </c>
      <c r="K156" s="10" t="s">
        <v>211</v>
      </c>
      <c r="L156" s="11">
        <v>119556</v>
      </c>
      <c r="M156" s="10" t="s">
        <v>152</v>
      </c>
      <c r="N156" s="11">
        <v>13683.719157472418</v>
      </c>
      <c r="O156" s="10" t="s">
        <v>17</v>
      </c>
      <c r="P156" s="11">
        <f>SUM(N156,L156)</f>
        <v>133239.71915747243</v>
      </c>
      <c r="S156" s="11">
        <f>SUM(Q156,P156)</f>
        <v>133239.71915747243</v>
      </c>
    </row>
    <row r="157" spans="1:23" ht="12.75" customHeight="1" x14ac:dyDescent="0.3">
      <c r="A157" s="163"/>
      <c r="B157" s="162"/>
      <c r="C157" s="163"/>
      <c r="D157" s="158"/>
      <c r="E157" s="158"/>
      <c r="F157" s="163"/>
      <c r="G157" s="163"/>
      <c r="H157" s="31">
        <v>22783</v>
      </c>
      <c r="I157" s="10">
        <v>2027</v>
      </c>
      <c r="J157" s="66" t="s">
        <v>19</v>
      </c>
      <c r="K157" s="66" t="s">
        <v>211</v>
      </c>
      <c r="L157" s="67">
        <v>878241</v>
      </c>
      <c r="M157" s="66" t="s">
        <v>152</v>
      </c>
      <c r="N157" s="67">
        <v>100518.61216984286</v>
      </c>
      <c r="O157" s="66" t="s">
        <v>17</v>
      </c>
      <c r="P157" s="67">
        <f>SUM(N157,L157)</f>
        <v>978759.61216984282</v>
      </c>
      <c r="Q157" s="67"/>
      <c r="R157" s="66"/>
      <c r="S157" s="67">
        <f>SUM(Q157,P157)</f>
        <v>978759.61216984282</v>
      </c>
    </row>
    <row r="158" spans="1:23" ht="96" customHeight="1" x14ac:dyDescent="0.3">
      <c r="A158" s="152"/>
      <c r="B158" s="147"/>
      <c r="C158" s="152"/>
      <c r="D158" s="148"/>
      <c r="E158" s="148"/>
      <c r="F158" s="152"/>
      <c r="G158" s="152"/>
      <c r="H158" s="28"/>
      <c r="I158" s="32" t="s">
        <v>26</v>
      </c>
      <c r="J158" s="29"/>
      <c r="K158" s="29"/>
      <c r="L158" s="30">
        <f>SUM(L156:L157)</f>
        <v>997797</v>
      </c>
      <c r="M158" s="65"/>
      <c r="N158" s="30">
        <f>SUM(N156:N157)</f>
        <v>114202.33132731527</v>
      </c>
      <c r="O158" s="65"/>
      <c r="P158" s="30">
        <f>SUM(P156:P157)</f>
        <v>1111999.3313273152</v>
      </c>
      <c r="Q158" s="30">
        <f>SUM(Q156:Q157)</f>
        <v>0</v>
      </c>
      <c r="R158" s="65"/>
      <c r="S158" s="30">
        <f>SUM(S156:S157)</f>
        <v>1111999.3313273152</v>
      </c>
    </row>
    <row r="159" spans="1:23" ht="12.75" customHeight="1" x14ac:dyDescent="0.3">
      <c r="A159" s="144" t="s">
        <v>191</v>
      </c>
      <c r="B159" s="146">
        <v>221010</v>
      </c>
      <c r="C159" s="144" t="s">
        <v>192</v>
      </c>
      <c r="D159" s="146" t="s">
        <v>171</v>
      </c>
      <c r="E159" s="149" t="s">
        <v>28</v>
      </c>
      <c r="F159" s="144" t="s">
        <v>170</v>
      </c>
      <c r="G159" s="144" t="s">
        <v>338</v>
      </c>
      <c r="H159" s="31">
        <v>22753</v>
      </c>
      <c r="I159" s="10">
        <v>2025</v>
      </c>
      <c r="J159" s="10" t="s">
        <v>2</v>
      </c>
      <c r="K159" s="10" t="s">
        <v>211</v>
      </c>
      <c r="L159" s="11">
        <v>261346</v>
      </c>
      <c r="M159" s="10" t="s">
        <v>152</v>
      </c>
      <c r="N159" s="11">
        <v>29912.22</v>
      </c>
      <c r="O159" s="10" t="s">
        <v>17</v>
      </c>
      <c r="P159" s="11">
        <f>SUM(N159,L159)</f>
        <v>291258.21999999997</v>
      </c>
      <c r="Q159" s="11">
        <v>0</v>
      </c>
      <c r="R159" s="10" t="s">
        <v>17</v>
      </c>
      <c r="S159" s="11">
        <f>SUM(Q159,P159)</f>
        <v>291258.21999999997</v>
      </c>
      <c r="V159" s="81"/>
    </row>
    <row r="160" spans="1:23" ht="12.75" customHeight="1" x14ac:dyDescent="0.3">
      <c r="A160" s="151"/>
      <c r="B160" s="162"/>
      <c r="C160" s="151"/>
      <c r="D160" s="162"/>
      <c r="E160" s="154"/>
      <c r="F160" s="151"/>
      <c r="G160" s="151"/>
      <c r="H160" s="31">
        <v>22753</v>
      </c>
      <c r="I160" s="10">
        <v>2025</v>
      </c>
      <c r="J160" s="10" t="s">
        <v>21</v>
      </c>
      <c r="K160" s="10" t="s">
        <v>211</v>
      </c>
      <c r="L160" s="11">
        <v>22432.5</v>
      </c>
      <c r="M160" s="108" t="s">
        <v>152</v>
      </c>
      <c r="N160" s="11">
        <v>2567.5</v>
      </c>
      <c r="O160" s="10" t="s">
        <v>17</v>
      </c>
      <c r="P160" s="11">
        <f>SUM(N160,L160)</f>
        <v>25000</v>
      </c>
      <c r="Q160" s="11">
        <v>0</v>
      </c>
      <c r="R160" s="10" t="s">
        <v>17</v>
      </c>
      <c r="S160" s="11">
        <f>SUM(Q160,P160)</f>
        <v>25000</v>
      </c>
      <c r="V160" s="81"/>
    </row>
    <row r="161" spans="1:21" ht="12.75" customHeight="1" x14ac:dyDescent="0.3">
      <c r="A161" s="163"/>
      <c r="B161" s="162"/>
      <c r="C161" s="163"/>
      <c r="D161" s="158"/>
      <c r="E161" s="158"/>
      <c r="F161" s="163"/>
      <c r="G161" s="163"/>
      <c r="H161" s="31">
        <v>22753</v>
      </c>
      <c r="I161" s="10">
        <v>2027</v>
      </c>
      <c r="J161" s="66" t="s">
        <v>19</v>
      </c>
      <c r="K161" s="66" t="s">
        <v>211</v>
      </c>
      <c r="L161" s="67">
        <v>1918195.9</v>
      </c>
      <c r="M161" s="66" t="s">
        <v>152</v>
      </c>
      <c r="N161" s="67">
        <v>219546.1</v>
      </c>
      <c r="O161" s="66" t="s">
        <v>17</v>
      </c>
      <c r="P161" s="67">
        <f>SUM(N161,L161)</f>
        <v>2137742</v>
      </c>
      <c r="Q161" s="67">
        <v>0</v>
      </c>
      <c r="R161" s="66" t="s">
        <v>17</v>
      </c>
      <c r="S161" s="67">
        <f>SUM(Q161,P161)</f>
        <v>2137742</v>
      </c>
    </row>
    <row r="162" spans="1:21" ht="59.4" customHeight="1" x14ac:dyDescent="0.3">
      <c r="A162" s="152"/>
      <c r="B162" s="147"/>
      <c r="C162" s="152"/>
      <c r="D162" s="148"/>
      <c r="E162" s="148"/>
      <c r="F162" s="152"/>
      <c r="G162" s="152"/>
      <c r="H162" s="28"/>
      <c r="I162" s="32" t="s">
        <v>26</v>
      </c>
      <c r="J162" s="29"/>
      <c r="K162" s="29"/>
      <c r="L162" s="30">
        <f>SUM(L159:L161)</f>
        <v>2201974.4</v>
      </c>
      <c r="M162" s="65"/>
      <c r="N162" s="30">
        <f t="shared" ref="N162" si="79">SUM(N159:N161)</f>
        <v>252025.82</v>
      </c>
      <c r="O162" s="65"/>
      <c r="P162" s="30">
        <f t="shared" ref="P162:Q162" si="80">SUM(P159:P161)</f>
        <v>2454000.2199999997</v>
      </c>
      <c r="Q162" s="30">
        <f t="shared" si="80"/>
        <v>0</v>
      </c>
      <c r="R162" s="65"/>
      <c r="S162" s="30">
        <f t="shared" ref="S162" si="81">SUM(S159:S161)</f>
        <v>2454000.2199999997</v>
      </c>
    </row>
    <row r="163" spans="1:21" ht="12.75" customHeight="1" x14ac:dyDescent="0.3">
      <c r="A163" s="144" t="s">
        <v>169</v>
      </c>
      <c r="B163" s="146">
        <v>221009</v>
      </c>
      <c r="C163" s="144" t="s">
        <v>190</v>
      </c>
      <c r="D163" s="146" t="s">
        <v>50</v>
      </c>
      <c r="E163" s="149" t="s">
        <v>59</v>
      </c>
      <c r="F163" s="144">
        <v>554</v>
      </c>
      <c r="G163" s="144" t="s">
        <v>339</v>
      </c>
      <c r="H163" s="31">
        <v>22752</v>
      </c>
      <c r="I163" s="10">
        <v>2025</v>
      </c>
      <c r="J163" s="10" t="s">
        <v>14</v>
      </c>
      <c r="K163" s="10" t="s">
        <v>211</v>
      </c>
      <c r="L163" s="11">
        <v>448650</v>
      </c>
      <c r="M163" s="10" t="s">
        <v>152</v>
      </c>
      <c r="N163" s="11">
        <v>51350</v>
      </c>
      <c r="O163" s="10" t="s">
        <v>17</v>
      </c>
      <c r="P163" s="11">
        <f>SUM(N163,L163)</f>
        <v>500000</v>
      </c>
      <c r="S163" s="11">
        <f>SUM(Q163,P163)</f>
        <v>500000</v>
      </c>
    </row>
    <row r="164" spans="1:21" ht="12.75" customHeight="1" x14ac:dyDescent="0.3">
      <c r="A164" s="163"/>
      <c r="B164" s="162"/>
      <c r="C164" s="163"/>
      <c r="D164" s="158"/>
      <c r="E164" s="158"/>
      <c r="F164" s="163"/>
      <c r="G164" s="163"/>
      <c r="H164" s="31">
        <v>22752</v>
      </c>
      <c r="I164" s="10">
        <v>2026</v>
      </c>
      <c r="J164" s="66" t="s">
        <v>2</v>
      </c>
      <c r="K164" s="66" t="s">
        <v>211</v>
      </c>
      <c r="L164" s="67">
        <v>672975</v>
      </c>
      <c r="M164" s="66" t="s">
        <v>152</v>
      </c>
      <c r="N164" s="67">
        <v>77025</v>
      </c>
      <c r="O164" s="66" t="s">
        <v>17</v>
      </c>
      <c r="P164" s="67">
        <f>SUM(N164,L164)</f>
        <v>750000</v>
      </c>
      <c r="Q164" s="67"/>
      <c r="R164" s="66"/>
      <c r="S164" s="67">
        <f>SUM(Q164,P164)</f>
        <v>750000</v>
      </c>
    </row>
    <row r="165" spans="1:21" ht="69" customHeight="1" x14ac:dyDescent="0.3">
      <c r="A165" s="152"/>
      <c r="B165" s="147"/>
      <c r="C165" s="152"/>
      <c r="D165" s="148"/>
      <c r="E165" s="148"/>
      <c r="F165" s="152"/>
      <c r="G165" s="152"/>
      <c r="H165" s="28"/>
      <c r="I165" s="32" t="s">
        <v>26</v>
      </c>
      <c r="J165" s="29"/>
      <c r="K165" s="29"/>
      <c r="L165" s="30">
        <f>SUM(L163:L164)</f>
        <v>1121625</v>
      </c>
      <c r="M165" s="65"/>
      <c r="N165" s="30">
        <f t="shared" ref="N165" si="82">SUM(N163:N164)</f>
        <v>128375</v>
      </c>
      <c r="O165" s="65"/>
      <c r="P165" s="30">
        <f t="shared" ref="P165:Q165" si="83">SUM(P163:P164)</f>
        <v>1250000</v>
      </c>
      <c r="Q165" s="30">
        <f t="shared" si="83"/>
        <v>0</v>
      </c>
      <c r="R165" s="65"/>
      <c r="S165" s="30">
        <f t="shared" ref="S165" si="84">SUM(S163:S164)</f>
        <v>1250000</v>
      </c>
    </row>
    <row r="166" spans="1:21" ht="12.75" customHeight="1" x14ac:dyDescent="0.3">
      <c r="A166" s="155" t="s">
        <v>80</v>
      </c>
      <c r="B166" s="159">
        <v>200707</v>
      </c>
      <c r="C166" s="155" t="s">
        <v>182</v>
      </c>
      <c r="D166" s="159" t="s">
        <v>28</v>
      </c>
      <c r="E166" s="159" t="s">
        <v>280</v>
      </c>
      <c r="F166" s="155">
        <v>750</v>
      </c>
      <c r="G166" s="155" t="s">
        <v>89</v>
      </c>
      <c r="H166" s="31">
        <v>22348</v>
      </c>
      <c r="I166" s="10">
        <v>2022</v>
      </c>
      <c r="J166" s="10" t="s">
        <v>14</v>
      </c>
      <c r="K166" s="10" t="s">
        <v>24</v>
      </c>
      <c r="L166" s="11">
        <v>0</v>
      </c>
      <c r="M166" s="10" t="s">
        <v>48</v>
      </c>
      <c r="N166" s="11">
        <v>0</v>
      </c>
      <c r="O166" s="10" t="s">
        <v>17</v>
      </c>
      <c r="P166" s="11">
        <f t="shared" ref="P166:P173" si="85">SUM(N166,L166)</f>
        <v>0</v>
      </c>
      <c r="S166" s="11">
        <f t="shared" ref="S166:S173" si="86">SUM(Q166,P166)</f>
        <v>0</v>
      </c>
    </row>
    <row r="167" spans="1:21" ht="12.75" customHeight="1" x14ac:dyDescent="0.3">
      <c r="A167" s="155"/>
      <c r="B167" s="159"/>
      <c r="C167" s="155"/>
      <c r="D167" s="159"/>
      <c r="E167" s="159"/>
      <c r="F167" s="155"/>
      <c r="G167" s="155"/>
      <c r="H167" s="31">
        <v>22348</v>
      </c>
      <c r="I167" s="10">
        <v>2022</v>
      </c>
      <c r="J167" s="10" t="s">
        <v>2</v>
      </c>
      <c r="K167" s="10" t="s">
        <v>24</v>
      </c>
      <c r="L167" s="11">
        <v>221633</v>
      </c>
      <c r="M167" s="10" t="s">
        <v>48</v>
      </c>
      <c r="N167" s="11">
        <v>25366.88855455257</v>
      </c>
      <c r="O167" s="10" t="s">
        <v>17</v>
      </c>
      <c r="P167" s="11">
        <f t="shared" si="85"/>
        <v>246999.88855455257</v>
      </c>
      <c r="S167" s="11">
        <f t="shared" si="86"/>
        <v>246999.88855455257</v>
      </c>
    </row>
    <row r="168" spans="1:21" ht="12.75" customHeight="1" x14ac:dyDescent="0.3">
      <c r="A168" s="155"/>
      <c r="B168" s="159"/>
      <c r="C168" s="155"/>
      <c r="D168" s="159"/>
      <c r="E168" s="159"/>
      <c r="F168" s="155"/>
      <c r="G168" s="155"/>
      <c r="H168" s="31">
        <v>22348</v>
      </c>
      <c r="I168" s="10">
        <v>2022</v>
      </c>
      <c r="J168" s="10" t="s">
        <v>2</v>
      </c>
      <c r="K168" s="10" t="s">
        <v>24</v>
      </c>
      <c r="L168" s="11">
        <v>224325</v>
      </c>
      <c r="M168" s="10" t="s">
        <v>90</v>
      </c>
      <c r="N168" s="11">
        <v>25675</v>
      </c>
      <c r="O168" s="10" t="s">
        <v>15</v>
      </c>
      <c r="P168" s="11">
        <f t="shared" si="85"/>
        <v>250000</v>
      </c>
      <c r="S168" s="11">
        <f t="shared" si="86"/>
        <v>250000</v>
      </c>
    </row>
    <row r="169" spans="1:21" ht="12.75" customHeight="1" x14ac:dyDescent="0.3">
      <c r="A169" s="155"/>
      <c r="B169" s="159"/>
      <c r="C169" s="155"/>
      <c r="D169" s="159"/>
      <c r="E169" s="159"/>
      <c r="F169" s="155"/>
      <c r="G169" s="155"/>
      <c r="H169" s="31">
        <v>22348</v>
      </c>
      <c r="I169" s="10">
        <v>2023</v>
      </c>
      <c r="J169" s="10" t="s">
        <v>21</v>
      </c>
      <c r="K169" s="10" t="s">
        <v>24</v>
      </c>
      <c r="L169" s="11">
        <v>179460</v>
      </c>
      <c r="M169" s="10" t="s">
        <v>48</v>
      </c>
      <c r="N169" s="11">
        <v>20540.000000000029</v>
      </c>
      <c r="O169" s="10" t="s">
        <v>17</v>
      </c>
      <c r="P169" s="11">
        <f t="shared" si="85"/>
        <v>200000.00000000003</v>
      </c>
      <c r="R169" s="11"/>
      <c r="S169" s="11">
        <f t="shared" si="86"/>
        <v>200000.00000000003</v>
      </c>
    </row>
    <row r="170" spans="1:21" ht="12.75" customHeight="1" x14ac:dyDescent="0.3">
      <c r="A170" s="155"/>
      <c r="B170" s="159"/>
      <c r="C170" s="155"/>
      <c r="D170" s="159"/>
      <c r="E170" s="159"/>
      <c r="F170" s="155"/>
      <c r="G170" s="155"/>
      <c r="H170" s="31">
        <v>22348</v>
      </c>
      <c r="I170" s="10">
        <v>2023</v>
      </c>
      <c r="J170" s="10" t="s">
        <v>21</v>
      </c>
      <c r="K170" s="10" t="s">
        <v>24</v>
      </c>
      <c r="L170" s="11">
        <v>80757</v>
      </c>
      <c r="M170" s="10" t="s">
        <v>157</v>
      </c>
      <c r="N170" s="11">
        <v>9243</v>
      </c>
      <c r="O170" s="10" t="s">
        <v>15</v>
      </c>
      <c r="P170" s="11">
        <f t="shared" si="85"/>
        <v>90000</v>
      </c>
      <c r="R170" s="11"/>
      <c r="S170" s="11">
        <f t="shared" si="86"/>
        <v>90000</v>
      </c>
    </row>
    <row r="171" spans="1:21" ht="12.75" customHeight="1" x14ac:dyDescent="0.3">
      <c r="A171" s="155"/>
      <c r="B171" s="159"/>
      <c r="C171" s="155"/>
      <c r="D171" s="165"/>
      <c r="E171" s="165"/>
      <c r="F171" s="155"/>
      <c r="G171" s="156"/>
      <c r="H171" s="31">
        <v>22348</v>
      </c>
      <c r="I171" s="10">
        <v>2024</v>
      </c>
      <c r="J171" s="10" t="s">
        <v>19</v>
      </c>
      <c r="K171" s="10" t="s">
        <v>24</v>
      </c>
      <c r="L171" s="11">
        <v>2413736</v>
      </c>
      <c r="M171" s="10" t="s">
        <v>48</v>
      </c>
      <c r="N171" s="11">
        <v>276262.88</v>
      </c>
      <c r="O171" s="10" t="s">
        <v>17</v>
      </c>
      <c r="P171" s="11">
        <f t="shared" si="85"/>
        <v>2689998.88</v>
      </c>
      <c r="S171" s="11">
        <f t="shared" si="86"/>
        <v>2689998.88</v>
      </c>
    </row>
    <row r="172" spans="1:21" ht="12.75" customHeight="1" x14ac:dyDescent="0.3">
      <c r="A172" s="155"/>
      <c r="B172" s="159"/>
      <c r="C172" s="155"/>
      <c r="D172" s="165"/>
      <c r="E172" s="165"/>
      <c r="F172" s="155"/>
      <c r="G172" s="156"/>
      <c r="H172" s="110">
        <v>22348</v>
      </c>
      <c r="I172" s="74">
        <v>2024</v>
      </c>
      <c r="J172" s="74" t="s">
        <v>19</v>
      </c>
      <c r="K172" s="74" t="s">
        <v>24</v>
      </c>
      <c r="L172" s="101">
        <v>245632</v>
      </c>
      <c r="M172" s="74" t="s">
        <v>158</v>
      </c>
      <c r="N172" s="101">
        <v>28113.68</v>
      </c>
      <c r="O172" s="74" t="s">
        <v>15</v>
      </c>
      <c r="P172" s="11">
        <f t="shared" si="85"/>
        <v>273745.68</v>
      </c>
      <c r="S172" s="11">
        <f t="shared" si="86"/>
        <v>273745.68</v>
      </c>
    </row>
    <row r="173" spans="1:21" ht="12.75" customHeight="1" x14ac:dyDescent="0.3">
      <c r="A173" s="155"/>
      <c r="B173" s="159"/>
      <c r="C173" s="155"/>
      <c r="D173" s="165"/>
      <c r="E173" s="165"/>
      <c r="F173" s="155"/>
      <c r="G173" s="156"/>
      <c r="H173" s="110">
        <v>22348</v>
      </c>
      <c r="I173" s="74">
        <v>2024</v>
      </c>
      <c r="J173" s="74" t="s">
        <v>19</v>
      </c>
      <c r="K173" s="74" t="s">
        <v>24</v>
      </c>
      <c r="L173" s="101">
        <v>1037507</v>
      </c>
      <c r="M173" s="74" t="s">
        <v>157</v>
      </c>
      <c r="N173" s="101">
        <v>118747.32</v>
      </c>
      <c r="O173" s="74" t="s">
        <v>15</v>
      </c>
      <c r="P173" s="11">
        <f t="shared" si="85"/>
        <v>1156254.32</v>
      </c>
      <c r="S173" s="11">
        <f t="shared" si="86"/>
        <v>1156254.32</v>
      </c>
    </row>
    <row r="174" spans="1:21" x14ac:dyDescent="0.3">
      <c r="A174" s="155"/>
      <c r="B174" s="159"/>
      <c r="C174" s="155"/>
      <c r="D174" s="165"/>
      <c r="E174" s="165"/>
      <c r="F174" s="155"/>
      <c r="G174" s="156"/>
      <c r="H174" s="33"/>
      <c r="I174" s="34" t="s">
        <v>26</v>
      </c>
      <c r="J174" s="35"/>
      <c r="K174" s="35"/>
      <c r="L174" s="36">
        <f>SUM(L166:L173)</f>
        <v>4403050</v>
      </c>
      <c r="M174" s="36"/>
      <c r="N174" s="36">
        <f t="shared" ref="N174:S174" si="87">SUM(N166:N173)</f>
        <v>503948.76855455257</v>
      </c>
      <c r="O174" s="36"/>
      <c r="P174" s="36">
        <f t="shared" si="87"/>
        <v>4906998.7685545525</v>
      </c>
      <c r="Q174" s="36">
        <f t="shared" si="87"/>
        <v>0</v>
      </c>
      <c r="R174" s="36"/>
      <c r="S174" s="36">
        <f t="shared" si="87"/>
        <v>4906998.7685545525</v>
      </c>
    </row>
    <row r="175" spans="1:21" ht="12.75" customHeight="1" x14ac:dyDescent="0.3">
      <c r="A175" s="155" t="s">
        <v>222</v>
      </c>
      <c r="B175" s="159">
        <v>180902</v>
      </c>
      <c r="C175" s="155" t="s">
        <v>223</v>
      </c>
      <c r="D175" s="159" t="s">
        <v>30</v>
      </c>
      <c r="E175" s="159" t="s">
        <v>280</v>
      </c>
      <c r="F175" s="155" t="s">
        <v>220</v>
      </c>
      <c r="G175" s="155" t="s">
        <v>224</v>
      </c>
      <c r="H175" s="31">
        <v>21385</v>
      </c>
      <c r="I175" s="10">
        <v>2019</v>
      </c>
      <c r="J175" s="10" t="s">
        <v>14</v>
      </c>
      <c r="K175" s="10" t="s">
        <v>225</v>
      </c>
      <c r="L175" s="11">
        <v>74835</v>
      </c>
      <c r="M175" s="10" t="s">
        <v>48</v>
      </c>
      <c r="N175" s="11">
        <v>8565.2000000000007</v>
      </c>
      <c r="O175" s="10" t="s">
        <v>17</v>
      </c>
      <c r="P175" s="11">
        <f t="shared" ref="P175:P180" si="88">SUM(N175,L175)</f>
        <v>83400.2</v>
      </c>
      <c r="S175" s="11">
        <f t="shared" ref="S175:S180" si="89">SUM(Q175,P175)</f>
        <v>83400.2</v>
      </c>
      <c r="U175" s="17"/>
    </row>
    <row r="176" spans="1:21" ht="12.75" customHeight="1" x14ac:dyDescent="0.3">
      <c r="A176" s="155"/>
      <c r="B176" s="159"/>
      <c r="C176" s="155"/>
      <c r="D176" s="159"/>
      <c r="E176" s="159"/>
      <c r="F176" s="155"/>
      <c r="G176" s="155"/>
      <c r="H176" s="31">
        <v>21385</v>
      </c>
      <c r="I176" s="10">
        <v>2019</v>
      </c>
      <c r="J176" s="10" t="s">
        <v>2</v>
      </c>
      <c r="K176" s="10" t="s">
        <v>225</v>
      </c>
      <c r="L176" s="11">
        <v>249449.4</v>
      </c>
      <c r="M176" s="10" t="s">
        <v>48</v>
      </c>
      <c r="N176" s="11">
        <v>28550.6</v>
      </c>
      <c r="O176" s="10" t="s">
        <v>17</v>
      </c>
      <c r="P176" s="11">
        <f t="shared" si="88"/>
        <v>278000</v>
      </c>
      <c r="S176" s="11">
        <f t="shared" si="89"/>
        <v>278000</v>
      </c>
      <c r="U176" s="17"/>
    </row>
    <row r="177" spans="1:21" ht="12.75" customHeight="1" x14ac:dyDescent="0.3">
      <c r="A177" s="155"/>
      <c r="B177" s="159"/>
      <c r="C177" s="155"/>
      <c r="D177" s="159"/>
      <c r="E177" s="159"/>
      <c r="F177" s="155"/>
      <c r="G177" s="155"/>
      <c r="H177" s="31">
        <v>21385</v>
      </c>
      <c r="I177" s="10">
        <v>2023</v>
      </c>
      <c r="J177" s="10" t="s">
        <v>21</v>
      </c>
      <c r="K177" s="10" t="s">
        <v>24</v>
      </c>
      <c r="L177" s="11">
        <v>192700</v>
      </c>
      <c r="M177" s="10" t="s">
        <v>48</v>
      </c>
      <c r="N177" s="11">
        <v>22055.38</v>
      </c>
      <c r="O177" s="10" t="s">
        <v>17</v>
      </c>
      <c r="P177" s="11">
        <f t="shared" si="88"/>
        <v>214755.38</v>
      </c>
      <c r="S177" s="11">
        <f t="shared" si="89"/>
        <v>214755.38</v>
      </c>
      <c r="U177" s="81"/>
    </row>
    <row r="178" spans="1:21" ht="12.75" customHeight="1" x14ac:dyDescent="0.3">
      <c r="A178" s="155"/>
      <c r="B178" s="159"/>
      <c r="C178" s="155"/>
      <c r="D178" s="159"/>
      <c r="E178" s="159"/>
      <c r="F178" s="155"/>
      <c r="G178" s="155"/>
      <c r="H178" s="31">
        <v>21385</v>
      </c>
      <c r="I178" s="10">
        <v>2024</v>
      </c>
      <c r="J178" s="10" t="s">
        <v>19</v>
      </c>
      <c r="K178" s="10" t="s">
        <v>24</v>
      </c>
      <c r="L178" s="11">
        <v>1076150.8500000001</v>
      </c>
      <c r="M178" s="10" t="s">
        <v>47</v>
      </c>
      <c r="N178" s="11">
        <v>123170.28</v>
      </c>
      <c r="O178" s="10" t="s">
        <v>17</v>
      </c>
      <c r="P178" s="11">
        <f t="shared" si="88"/>
        <v>1199321.1300000001</v>
      </c>
      <c r="Q178" s="178">
        <v>740946.81</v>
      </c>
      <c r="R178" s="11" t="s">
        <v>17</v>
      </c>
      <c r="S178" s="11">
        <f t="shared" si="89"/>
        <v>1940267.9400000002</v>
      </c>
      <c r="U178" s="81"/>
    </row>
    <row r="179" spans="1:21" ht="12.75" customHeight="1" x14ac:dyDescent="0.3">
      <c r="A179" s="155"/>
      <c r="B179" s="159"/>
      <c r="C179" s="155"/>
      <c r="D179" s="159"/>
      <c r="E179" s="159"/>
      <c r="F179" s="155"/>
      <c r="G179" s="155"/>
      <c r="H179" s="177">
        <v>21385</v>
      </c>
      <c r="I179" s="10">
        <v>2024</v>
      </c>
      <c r="J179" s="10" t="s">
        <v>19</v>
      </c>
      <c r="K179" s="127" t="s">
        <v>211</v>
      </c>
      <c r="L179" s="178">
        <v>300000</v>
      </c>
      <c r="M179" s="10" t="s">
        <v>152</v>
      </c>
      <c r="N179" s="178">
        <v>34336.339999999997</v>
      </c>
      <c r="O179" s="10" t="s">
        <v>17</v>
      </c>
      <c r="P179" s="11">
        <f t="shared" si="88"/>
        <v>334336.33999999997</v>
      </c>
      <c r="R179" s="11"/>
      <c r="S179" s="11">
        <f t="shared" si="89"/>
        <v>334336.33999999997</v>
      </c>
      <c r="U179" s="81"/>
    </row>
    <row r="180" spans="1:21" ht="12.75" customHeight="1" x14ac:dyDescent="0.3">
      <c r="A180" s="155"/>
      <c r="B180" s="159"/>
      <c r="C180" s="155"/>
      <c r="D180" s="165"/>
      <c r="E180" s="165"/>
      <c r="F180" s="155"/>
      <c r="G180" s="156"/>
      <c r="H180" s="31">
        <v>21385</v>
      </c>
      <c r="I180" s="10">
        <v>2024</v>
      </c>
      <c r="J180" s="10" t="s">
        <v>19</v>
      </c>
      <c r="K180" s="10" t="s">
        <v>24</v>
      </c>
      <c r="L180" s="11">
        <v>66261</v>
      </c>
      <c r="M180" s="10" t="s">
        <v>48</v>
      </c>
      <c r="N180" s="11">
        <v>7583.87</v>
      </c>
      <c r="O180" s="10" t="s">
        <v>17</v>
      </c>
      <c r="P180" s="11">
        <f t="shared" si="88"/>
        <v>73844.87</v>
      </c>
      <c r="S180" s="11">
        <f t="shared" si="89"/>
        <v>73844.87</v>
      </c>
      <c r="U180" s="81"/>
    </row>
    <row r="181" spans="1:21" ht="12.75" customHeight="1" x14ac:dyDescent="0.3">
      <c r="A181" s="155"/>
      <c r="B181" s="159"/>
      <c r="C181" s="155"/>
      <c r="D181" s="165"/>
      <c r="E181" s="165"/>
      <c r="F181" s="155"/>
      <c r="G181" s="156"/>
      <c r="H181" s="33"/>
      <c r="I181" s="34" t="s">
        <v>26</v>
      </c>
      <c r="J181" s="35"/>
      <c r="K181" s="35"/>
      <c r="L181" s="36">
        <f>SUM(L175:L180)</f>
        <v>1959396.25</v>
      </c>
      <c r="M181" s="37"/>
      <c r="N181" s="36">
        <f>SUM(N175:N180)</f>
        <v>224261.67</v>
      </c>
      <c r="O181" s="37"/>
      <c r="P181" s="36">
        <f>SUM(P175:P180)</f>
        <v>2183657.9200000004</v>
      </c>
      <c r="Q181" s="36">
        <f>SUM(Q175:Q180)</f>
        <v>740946.81</v>
      </c>
      <c r="R181" s="37"/>
      <c r="S181" s="36">
        <f>SUM(S175:S180)</f>
        <v>2924604.7300000004</v>
      </c>
      <c r="U181" s="143"/>
    </row>
    <row r="182" spans="1:21" s="81" customFormat="1" ht="12" customHeight="1" x14ac:dyDescent="0.3">
      <c r="A182" s="75"/>
      <c r="B182" s="76"/>
      <c r="C182" s="77"/>
      <c r="D182" s="76"/>
      <c r="E182" s="76"/>
      <c r="F182" s="77"/>
      <c r="G182" s="78"/>
      <c r="H182" s="76"/>
      <c r="I182" s="79"/>
      <c r="J182" s="80"/>
      <c r="K182" s="80"/>
      <c r="L182" s="56"/>
      <c r="M182" s="56"/>
      <c r="N182" s="56"/>
      <c r="O182" s="56"/>
      <c r="P182" s="56"/>
      <c r="Q182" s="56"/>
      <c r="R182" s="56"/>
      <c r="S182" s="56"/>
      <c r="U182" s="143"/>
    </row>
    <row r="183" spans="1:21" ht="12.75" customHeight="1" x14ac:dyDescent="0.3">
      <c r="A183" s="18" t="s">
        <v>42</v>
      </c>
      <c r="B183" s="58"/>
      <c r="C183" s="82" t="s">
        <v>6</v>
      </c>
      <c r="D183" s="58"/>
      <c r="E183" s="58"/>
      <c r="F183" s="82" t="s">
        <v>6</v>
      </c>
      <c r="G183" s="82"/>
      <c r="H183" s="58" t="s">
        <v>6</v>
      </c>
      <c r="I183" s="60" t="s">
        <v>6</v>
      </c>
      <c r="J183" s="61" t="s">
        <v>6</v>
      </c>
      <c r="K183" s="61"/>
      <c r="L183" s="63"/>
      <c r="M183" s="61"/>
      <c r="N183" s="63"/>
      <c r="O183" s="61" t="s">
        <v>6</v>
      </c>
      <c r="P183" s="63" t="s">
        <v>6</v>
      </c>
      <c r="Q183" s="63" t="s">
        <v>6</v>
      </c>
      <c r="R183" s="61" t="s">
        <v>6</v>
      </c>
      <c r="S183" s="47" t="s">
        <v>12</v>
      </c>
      <c r="U183" s="143"/>
    </row>
    <row r="184" spans="1:21" ht="12.75" customHeight="1" x14ac:dyDescent="0.3">
      <c r="A184" s="157" t="s">
        <v>25</v>
      </c>
      <c r="B184" s="160" t="s">
        <v>3</v>
      </c>
      <c r="C184" s="157" t="s">
        <v>4</v>
      </c>
      <c r="D184" s="160" t="s">
        <v>27</v>
      </c>
      <c r="E184" s="160" t="s">
        <v>58</v>
      </c>
      <c r="F184" s="157" t="s">
        <v>36</v>
      </c>
      <c r="G184" s="157" t="s">
        <v>5</v>
      </c>
      <c r="H184" s="160" t="s">
        <v>35</v>
      </c>
      <c r="I184" s="160" t="s">
        <v>60</v>
      </c>
      <c r="J184" s="160" t="s">
        <v>1</v>
      </c>
      <c r="K184" s="160" t="s">
        <v>23</v>
      </c>
      <c r="L184" s="160" t="s">
        <v>37</v>
      </c>
      <c r="M184" s="160" t="s">
        <v>6</v>
      </c>
      <c r="N184" s="160" t="s">
        <v>38</v>
      </c>
      <c r="O184" s="160" t="s">
        <v>6</v>
      </c>
      <c r="P184" s="168" t="s">
        <v>7</v>
      </c>
      <c r="Q184" s="160" t="s">
        <v>39</v>
      </c>
      <c r="R184" s="160" t="s">
        <v>6</v>
      </c>
      <c r="S184" s="168" t="s">
        <v>8</v>
      </c>
    </row>
    <row r="185" spans="1:21" ht="12.75" customHeight="1" x14ac:dyDescent="0.3">
      <c r="A185" s="157" t="s">
        <v>6</v>
      </c>
      <c r="B185" s="160"/>
      <c r="C185" s="157" t="s">
        <v>6</v>
      </c>
      <c r="D185" s="161"/>
      <c r="E185" s="161"/>
      <c r="F185" s="157" t="s">
        <v>6</v>
      </c>
      <c r="G185" s="157" t="s">
        <v>6</v>
      </c>
      <c r="H185" s="160" t="s">
        <v>6</v>
      </c>
      <c r="I185" s="160" t="s">
        <v>6</v>
      </c>
      <c r="J185" s="160" t="s">
        <v>6</v>
      </c>
      <c r="K185" s="161"/>
      <c r="L185" s="25" t="s">
        <v>9</v>
      </c>
      <c r="M185" s="26" t="s">
        <v>10</v>
      </c>
      <c r="N185" s="25" t="s">
        <v>9</v>
      </c>
      <c r="O185" s="26" t="s">
        <v>10</v>
      </c>
      <c r="P185" s="168" t="s">
        <v>6</v>
      </c>
      <c r="Q185" s="27" t="s">
        <v>9</v>
      </c>
      <c r="R185" s="26" t="s">
        <v>11</v>
      </c>
      <c r="S185" s="168" t="s">
        <v>6</v>
      </c>
    </row>
    <row r="186" spans="1:21" x14ac:dyDescent="0.3">
      <c r="A186" s="144" t="s">
        <v>438</v>
      </c>
      <c r="B186" s="146">
        <v>240216</v>
      </c>
      <c r="C186" s="144" t="s">
        <v>439</v>
      </c>
      <c r="D186" s="149" t="s">
        <v>34</v>
      </c>
      <c r="E186" s="149" t="s">
        <v>55</v>
      </c>
      <c r="F186" s="150">
        <v>1110</v>
      </c>
      <c r="G186" s="150" t="s">
        <v>441</v>
      </c>
      <c r="H186" s="174">
        <v>23587</v>
      </c>
      <c r="I186" s="128">
        <v>2024</v>
      </c>
      <c r="J186" s="10" t="s">
        <v>13</v>
      </c>
      <c r="K186" s="127" t="s">
        <v>211</v>
      </c>
      <c r="L186" s="11">
        <v>244800</v>
      </c>
      <c r="M186" s="97" t="s">
        <v>440</v>
      </c>
      <c r="N186" s="11">
        <v>43200</v>
      </c>
      <c r="O186" s="10" t="s">
        <v>12</v>
      </c>
      <c r="P186" s="11">
        <f>SUM(L186,N186)</f>
        <v>288000</v>
      </c>
      <c r="S186" s="11">
        <f>SUM(P186:Q186)</f>
        <v>288000</v>
      </c>
      <c r="U186" s="17"/>
    </row>
    <row r="187" spans="1:21" ht="54.6" customHeight="1" x14ac:dyDescent="0.3">
      <c r="A187" s="145"/>
      <c r="B187" s="147"/>
      <c r="C187" s="145"/>
      <c r="D187" s="148"/>
      <c r="E187" s="148"/>
      <c r="F187" s="145"/>
      <c r="G187" s="145"/>
      <c r="H187" s="28"/>
      <c r="I187" s="32" t="s">
        <v>26</v>
      </c>
      <c r="J187" s="29"/>
      <c r="K187" s="29"/>
      <c r="L187" s="30">
        <f>SUM(L186:L186)</f>
        <v>244800</v>
      </c>
      <c r="M187" s="30"/>
      <c r="N187" s="30">
        <f>SUM(N186:N186)</f>
        <v>43200</v>
      </c>
      <c r="O187" s="30"/>
      <c r="P187" s="30">
        <f>SUM(P186:P186)</f>
        <v>288000</v>
      </c>
      <c r="Q187" s="30">
        <f>SUM(Q186:Q186)</f>
        <v>0</v>
      </c>
      <c r="R187" s="30"/>
      <c r="S187" s="30">
        <f>SUM(S186:S186)</f>
        <v>288000</v>
      </c>
      <c r="U187" s="81"/>
    </row>
    <row r="188" spans="1:21" x14ac:dyDescent="0.3">
      <c r="A188" s="144" t="s">
        <v>433</v>
      </c>
      <c r="B188" s="146">
        <v>240101</v>
      </c>
      <c r="C188" s="144" t="s">
        <v>432</v>
      </c>
      <c r="D188" s="149" t="s">
        <v>61</v>
      </c>
      <c r="E188" s="149" t="s">
        <v>61</v>
      </c>
      <c r="F188" s="150" t="s">
        <v>283</v>
      </c>
      <c r="G188" s="150" t="s">
        <v>283</v>
      </c>
      <c r="H188" s="111">
        <v>23575</v>
      </c>
      <c r="I188" s="128">
        <v>2024</v>
      </c>
      <c r="J188" s="10" t="s">
        <v>13</v>
      </c>
      <c r="K188" s="10" t="s">
        <v>24</v>
      </c>
      <c r="L188" s="11">
        <v>824988</v>
      </c>
      <c r="M188" s="97" t="s">
        <v>425</v>
      </c>
      <c r="N188" s="11">
        <v>206248</v>
      </c>
      <c r="O188" s="10" t="s">
        <v>12</v>
      </c>
      <c r="P188" s="11">
        <f>SUM(L188,N188)</f>
        <v>1031236</v>
      </c>
      <c r="S188" s="11">
        <f>SUM(P188:Q188)</f>
        <v>1031236</v>
      </c>
      <c r="U188" s="17"/>
    </row>
    <row r="189" spans="1:21" ht="54.6" customHeight="1" x14ac:dyDescent="0.3">
      <c r="A189" s="145"/>
      <c r="B189" s="147"/>
      <c r="C189" s="145"/>
      <c r="D189" s="148"/>
      <c r="E189" s="148"/>
      <c r="F189" s="145"/>
      <c r="G189" s="145"/>
      <c r="H189" s="28"/>
      <c r="I189" s="32" t="s">
        <v>26</v>
      </c>
      <c r="J189" s="29"/>
      <c r="K189" s="29"/>
      <c r="L189" s="30">
        <f>SUM(L188:L188)</f>
        <v>824988</v>
      </c>
      <c r="M189" s="30"/>
      <c r="N189" s="30">
        <f>SUM(N188:N188)</f>
        <v>206248</v>
      </c>
      <c r="O189" s="30"/>
      <c r="P189" s="30">
        <f>SUM(P188:P188)</f>
        <v>1031236</v>
      </c>
      <c r="Q189" s="30">
        <f>SUM(Q188:Q188)</f>
        <v>0</v>
      </c>
      <c r="R189" s="30"/>
      <c r="S189" s="30">
        <f>SUM(S188:S188)</f>
        <v>1031236</v>
      </c>
      <c r="U189" s="81"/>
    </row>
    <row r="190" spans="1:21" x14ac:dyDescent="0.3">
      <c r="A190" s="144" t="s">
        <v>100</v>
      </c>
      <c r="B190" s="146">
        <v>200506</v>
      </c>
      <c r="C190" s="144" t="s">
        <v>209</v>
      </c>
      <c r="D190" s="149" t="s">
        <v>61</v>
      </c>
      <c r="E190" s="149" t="s">
        <v>61</v>
      </c>
      <c r="F190" s="150" t="s">
        <v>283</v>
      </c>
      <c r="G190" s="150" t="s">
        <v>329</v>
      </c>
      <c r="H190" s="111">
        <v>22274</v>
      </c>
      <c r="I190" s="112">
        <v>2024</v>
      </c>
      <c r="J190" s="10" t="s">
        <v>13</v>
      </c>
      <c r="K190" s="10" t="s">
        <v>24</v>
      </c>
      <c r="L190" s="11">
        <v>4660930</v>
      </c>
      <c r="M190" s="97">
        <v>5337</v>
      </c>
      <c r="N190" s="11">
        <v>1165232.5</v>
      </c>
      <c r="O190" s="10" t="s">
        <v>12</v>
      </c>
      <c r="P190" s="11">
        <f>SUM(L190,N190)</f>
        <v>5826162.5</v>
      </c>
      <c r="S190" s="11">
        <f>SUM(Q190,P190)</f>
        <v>5826162.5</v>
      </c>
      <c r="U190" s="81"/>
    </row>
    <row r="191" spans="1:21" x14ac:dyDescent="0.3">
      <c r="A191" s="151"/>
      <c r="B191" s="162"/>
      <c r="C191" s="151"/>
      <c r="D191" s="154"/>
      <c r="E191" s="154"/>
      <c r="F191" s="153"/>
      <c r="G191" s="153"/>
      <c r="H191" s="111">
        <v>22274</v>
      </c>
      <c r="I191" s="112">
        <v>2024</v>
      </c>
      <c r="J191" s="10" t="s">
        <v>13</v>
      </c>
      <c r="K191" s="10" t="s">
        <v>24</v>
      </c>
      <c r="L191" s="11">
        <v>282790.8</v>
      </c>
      <c r="M191" s="97">
        <v>5337</v>
      </c>
      <c r="N191" s="11">
        <v>70697.7</v>
      </c>
      <c r="O191" s="10" t="s">
        <v>12</v>
      </c>
      <c r="P191" s="11">
        <f>SUM(L191,N191)</f>
        <v>353488.5</v>
      </c>
      <c r="S191" s="11">
        <f>SUM(Q191,P191)</f>
        <v>353488.5</v>
      </c>
      <c r="U191" s="81"/>
    </row>
    <row r="192" spans="1:21" ht="41.4" customHeight="1" x14ac:dyDescent="0.3">
      <c r="A192" s="145"/>
      <c r="B192" s="147"/>
      <c r="C192" s="145"/>
      <c r="D192" s="148"/>
      <c r="E192" s="148"/>
      <c r="F192" s="145"/>
      <c r="G192" s="145"/>
      <c r="H192" s="28"/>
      <c r="I192" s="32" t="s">
        <v>26</v>
      </c>
      <c r="J192" s="29"/>
      <c r="K192" s="29"/>
      <c r="L192" s="30">
        <f>SUM(L190:L191)</f>
        <v>4943720.8</v>
      </c>
      <c r="M192" s="30"/>
      <c r="N192" s="30">
        <f t="shared" ref="N192:S192" si="90">SUM(N190:N191)</f>
        <v>1235930.2</v>
      </c>
      <c r="O192" s="30"/>
      <c r="P192" s="30">
        <f t="shared" si="90"/>
        <v>6179651</v>
      </c>
      <c r="Q192" s="30">
        <f t="shared" si="90"/>
        <v>0</v>
      </c>
      <c r="R192" s="30"/>
      <c r="S192" s="30">
        <f t="shared" si="90"/>
        <v>6179651</v>
      </c>
      <c r="U192" s="81"/>
    </row>
    <row r="193" spans="1:19" x14ac:dyDescent="0.3">
      <c r="A193" s="144" t="s">
        <v>101</v>
      </c>
      <c r="B193" s="146">
        <v>200507</v>
      </c>
      <c r="C193" s="144" t="s">
        <v>62</v>
      </c>
      <c r="D193" s="149" t="s">
        <v>34</v>
      </c>
      <c r="E193" s="149" t="s">
        <v>61</v>
      </c>
      <c r="F193" s="150" t="s">
        <v>283</v>
      </c>
      <c r="G193" s="150" t="s">
        <v>329</v>
      </c>
      <c r="H193" s="111">
        <v>22275</v>
      </c>
      <c r="I193" s="112">
        <v>2024</v>
      </c>
      <c r="J193" s="10" t="s">
        <v>13</v>
      </c>
      <c r="K193" s="10" t="s">
        <v>24</v>
      </c>
      <c r="L193" s="11">
        <v>3194334.4</v>
      </c>
      <c r="M193" s="97">
        <v>5339</v>
      </c>
      <c r="N193" s="11">
        <v>798583.6</v>
      </c>
      <c r="O193" s="10" t="s">
        <v>12</v>
      </c>
      <c r="P193" s="11">
        <f>SUM(L193,N193)</f>
        <v>3992918</v>
      </c>
      <c r="S193" s="11">
        <f>SUM(P193:Q193)</f>
        <v>3992918</v>
      </c>
    </row>
    <row r="194" spans="1:19" ht="43.2" customHeight="1" x14ac:dyDescent="0.3">
      <c r="A194" s="145"/>
      <c r="B194" s="147"/>
      <c r="C194" s="145"/>
      <c r="D194" s="148"/>
      <c r="E194" s="148"/>
      <c r="F194" s="145"/>
      <c r="G194" s="145"/>
      <c r="H194" s="28"/>
      <c r="I194" s="32" t="s">
        <v>26</v>
      </c>
      <c r="J194" s="29"/>
      <c r="K194" s="29"/>
      <c r="L194" s="30">
        <f>SUM(L193:L193)</f>
        <v>3194334.4</v>
      </c>
      <c r="M194" s="30"/>
      <c r="N194" s="30">
        <f>SUM(N193:N193)</f>
        <v>798583.6</v>
      </c>
      <c r="O194" s="30"/>
      <c r="P194" s="30">
        <f>SUM(P193:P193)</f>
        <v>3992918</v>
      </c>
      <c r="Q194" s="30">
        <f>SUM(Q193:Q193)</f>
        <v>0</v>
      </c>
      <c r="R194" s="30"/>
      <c r="S194" s="30">
        <f>SUM(S193:S193)</f>
        <v>3992918</v>
      </c>
    </row>
    <row r="195" spans="1:19" ht="12.75" customHeight="1" x14ac:dyDescent="0.3">
      <c r="A195" s="144" t="s">
        <v>325</v>
      </c>
      <c r="B195" s="146">
        <v>230532</v>
      </c>
      <c r="C195" s="144" t="s">
        <v>320</v>
      </c>
      <c r="D195" s="146" t="s">
        <v>34</v>
      </c>
      <c r="E195" s="146" t="s">
        <v>55</v>
      </c>
      <c r="F195" s="144" t="s">
        <v>307</v>
      </c>
      <c r="G195" s="150" t="s">
        <v>340</v>
      </c>
      <c r="H195" s="31">
        <v>23009</v>
      </c>
      <c r="I195" s="10">
        <v>2025</v>
      </c>
      <c r="J195" s="10" t="s">
        <v>13</v>
      </c>
      <c r="K195" s="10" t="s">
        <v>147</v>
      </c>
      <c r="L195" s="11">
        <v>1341133.29</v>
      </c>
      <c r="M195" s="97" t="s">
        <v>323</v>
      </c>
      <c r="N195" s="11">
        <v>153498.71</v>
      </c>
      <c r="O195" s="10" t="s">
        <v>12</v>
      </c>
      <c r="P195" s="11">
        <f>SUM(N195,L195)</f>
        <v>1494632</v>
      </c>
      <c r="S195" s="11">
        <f>SUM(Q195,P195)</f>
        <v>1494632</v>
      </c>
    </row>
    <row r="196" spans="1:19" ht="28.8" customHeight="1" x14ac:dyDescent="0.3">
      <c r="A196" s="145"/>
      <c r="B196" s="148"/>
      <c r="C196" s="145"/>
      <c r="D196" s="148"/>
      <c r="E196" s="148"/>
      <c r="F196" s="152"/>
      <c r="G196" s="152"/>
      <c r="H196" s="28"/>
      <c r="I196" s="32" t="s">
        <v>26</v>
      </c>
      <c r="J196" s="29"/>
      <c r="K196" s="29"/>
      <c r="L196" s="30">
        <f>SUM(L195:L195)</f>
        <v>1341133.29</v>
      </c>
      <c r="M196" s="30"/>
      <c r="N196" s="30">
        <f>SUM(N195:N195)</f>
        <v>153498.71</v>
      </c>
      <c r="O196" s="30"/>
      <c r="P196" s="30">
        <f>SUM(P195:P195)</f>
        <v>1494632</v>
      </c>
      <c r="Q196" s="30">
        <f>SUM(Q195:Q195)</f>
        <v>0</v>
      </c>
      <c r="R196" s="30"/>
      <c r="S196" s="30">
        <f>SUM(S195:S195)</f>
        <v>1494632</v>
      </c>
    </row>
    <row r="197" spans="1:19" ht="12.75" customHeight="1" x14ac:dyDescent="0.3">
      <c r="A197" s="144" t="s">
        <v>324</v>
      </c>
      <c r="B197" s="146">
        <v>230531</v>
      </c>
      <c r="C197" s="144" t="s">
        <v>320</v>
      </c>
      <c r="D197" s="146" t="s">
        <v>34</v>
      </c>
      <c r="E197" s="146" t="s">
        <v>55</v>
      </c>
      <c r="F197" s="144" t="s">
        <v>307</v>
      </c>
      <c r="G197" s="150" t="s">
        <v>340</v>
      </c>
      <c r="H197" s="31">
        <v>23024</v>
      </c>
      <c r="I197" s="10">
        <v>2026</v>
      </c>
      <c r="J197" s="10" t="s">
        <v>13</v>
      </c>
      <c r="K197" s="10" t="s">
        <v>147</v>
      </c>
      <c r="L197" s="11">
        <v>1341133.29</v>
      </c>
      <c r="M197" s="97" t="s">
        <v>323</v>
      </c>
      <c r="N197" s="11">
        <v>153498.71</v>
      </c>
      <c r="O197" s="10" t="s">
        <v>12</v>
      </c>
      <c r="P197" s="11">
        <f>SUM(N197,L197)</f>
        <v>1494632</v>
      </c>
      <c r="S197" s="11">
        <f>SUM(Q197,P197)</f>
        <v>1494632</v>
      </c>
    </row>
    <row r="198" spans="1:19" ht="28.8" customHeight="1" x14ac:dyDescent="0.3">
      <c r="A198" s="145"/>
      <c r="B198" s="148"/>
      <c r="C198" s="145"/>
      <c r="D198" s="148"/>
      <c r="E198" s="148"/>
      <c r="F198" s="152"/>
      <c r="G198" s="152"/>
      <c r="H198" s="28"/>
      <c r="I198" s="32" t="s">
        <v>26</v>
      </c>
      <c r="J198" s="29"/>
      <c r="K198" s="29"/>
      <c r="L198" s="30">
        <f>SUM(L197:L197)</f>
        <v>1341133.29</v>
      </c>
      <c r="M198" s="30"/>
      <c r="N198" s="30">
        <f>SUM(N197:N197)</f>
        <v>153498.71</v>
      </c>
      <c r="O198" s="30"/>
      <c r="P198" s="30">
        <f>SUM(P197:P197)</f>
        <v>1494632</v>
      </c>
      <c r="Q198" s="30">
        <f>SUM(Q197:Q197)</f>
        <v>0</v>
      </c>
      <c r="R198" s="30"/>
      <c r="S198" s="30">
        <f>SUM(S197:S197)</f>
        <v>1494632</v>
      </c>
    </row>
    <row r="199" spans="1:19" ht="12.75" customHeight="1" x14ac:dyDescent="0.3">
      <c r="A199" s="144" t="s">
        <v>319</v>
      </c>
      <c r="B199" s="146">
        <v>230530</v>
      </c>
      <c r="C199" s="144" t="s">
        <v>320</v>
      </c>
      <c r="D199" s="146" t="s">
        <v>34</v>
      </c>
      <c r="E199" s="146" t="s">
        <v>55</v>
      </c>
      <c r="F199" s="144" t="s">
        <v>307</v>
      </c>
      <c r="G199" s="150" t="s">
        <v>340</v>
      </c>
      <c r="H199" s="31">
        <v>23039</v>
      </c>
      <c r="I199" s="10">
        <v>2027</v>
      </c>
      <c r="J199" s="10" t="s">
        <v>13</v>
      </c>
      <c r="K199" s="10" t="s">
        <v>147</v>
      </c>
      <c r="L199" s="11">
        <v>1341133.29</v>
      </c>
      <c r="M199" s="97" t="s">
        <v>323</v>
      </c>
      <c r="N199" s="11">
        <v>153498.71</v>
      </c>
      <c r="O199" s="10" t="s">
        <v>12</v>
      </c>
      <c r="P199" s="11">
        <f>SUM(N199,L199)</f>
        <v>1494632</v>
      </c>
      <c r="S199" s="11">
        <f>SUM(Q199,P199)</f>
        <v>1494632</v>
      </c>
    </row>
    <row r="200" spans="1:19" ht="28.8" customHeight="1" x14ac:dyDescent="0.3">
      <c r="A200" s="145"/>
      <c r="B200" s="148"/>
      <c r="C200" s="145"/>
      <c r="D200" s="148"/>
      <c r="E200" s="148"/>
      <c r="F200" s="152"/>
      <c r="G200" s="152"/>
      <c r="H200" s="28"/>
      <c r="I200" s="32" t="s">
        <v>26</v>
      </c>
      <c r="J200" s="29"/>
      <c r="K200" s="29"/>
      <c r="L200" s="30">
        <f>SUM(L199:L199)</f>
        <v>1341133.29</v>
      </c>
      <c r="M200" s="30"/>
      <c r="N200" s="30">
        <f>SUM(N199:N199)</f>
        <v>153498.71</v>
      </c>
      <c r="O200" s="30"/>
      <c r="P200" s="30">
        <f>SUM(P199:P199)</f>
        <v>1494632</v>
      </c>
      <c r="Q200" s="30">
        <f>SUM(Q199:Q199)</f>
        <v>0</v>
      </c>
      <c r="R200" s="30"/>
      <c r="S200" s="30">
        <f>SUM(S199:S199)</f>
        <v>1494632</v>
      </c>
    </row>
    <row r="201" spans="1:19" ht="12.75" customHeight="1" x14ac:dyDescent="0.3">
      <c r="A201" s="144" t="s">
        <v>246</v>
      </c>
      <c r="B201" s="146">
        <v>230509</v>
      </c>
      <c r="C201" s="144" t="s">
        <v>215</v>
      </c>
      <c r="D201" s="146" t="s">
        <v>34</v>
      </c>
      <c r="E201" s="146" t="s">
        <v>55</v>
      </c>
      <c r="F201" s="144">
        <v>1110</v>
      </c>
      <c r="G201" s="144" t="s">
        <v>341</v>
      </c>
      <c r="H201" s="31">
        <v>23114</v>
      </c>
      <c r="I201" s="10">
        <v>2027</v>
      </c>
      <c r="J201" s="10" t="s">
        <v>13</v>
      </c>
      <c r="K201" s="10" t="s">
        <v>147</v>
      </c>
      <c r="L201" s="11">
        <v>2268448.5</v>
      </c>
      <c r="M201" s="97">
        <v>5339</v>
      </c>
      <c r="N201" s="11">
        <v>567112.125</v>
      </c>
      <c r="O201" s="10" t="s">
        <v>12</v>
      </c>
      <c r="P201" s="11">
        <f>SUM(N201,L201)</f>
        <v>2835560.625</v>
      </c>
      <c r="S201" s="11">
        <f>SUM(Q201,P201)</f>
        <v>2835560.625</v>
      </c>
    </row>
    <row r="202" spans="1:19" ht="40.200000000000003" customHeight="1" x14ac:dyDescent="0.3">
      <c r="A202" s="145"/>
      <c r="B202" s="148"/>
      <c r="C202" s="145"/>
      <c r="D202" s="148"/>
      <c r="E202" s="148"/>
      <c r="F202" s="152"/>
      <c r="G202" s="152"/>
      <c r="H202" s="28"/>
      <c r="I202" s="32" t="s">
        <v>26</v>
      </c>
      <c r="J202" s="29"/>
      <c r="K202" s="29"/>
      <c r="L202" s="30">
        <f>SUM(L201:L201)</f>
        <v>2268448.5</v>
      </c>
      <c r="M202" s="30"/>
      <c r="N202" s="30">
        <f>SUM(N201:N201)</f>
        <v>567112.125</v>
      </c>
      <c r="O202" s="30"/>
      <c r="P202" s="30">
        <f>SUM(P201:P201)</f>
        <v>2835560.625</v>
      </c>
      <c r="Q202" s="30">
        <f>SUM(Q201:Q201)</f>
        <v>0</v>
      </c>
      <c r="R202" s="30"/>
      <c r="S202" s="30">
        <f>SUM(S201:S201)</f>
        <v>2835560.625</v>
      </c>
    </row>
    <row r="203" spans="1:19" ht="12.75" customHeight="1" x14ac:dyDescent="0.3">
      <c r="A203" s="144" t="s">
        <v>247</v>
      </c>
      <c r="B203" s="146">
        <v>230510</v>
      </c>
      <c r="C203" s="144" t="s">
        <v>216</v>
      </c>
      <c r="D203" s="146" t="s">
        <v>34</v>
      </c>
      <c r="E203" s="146" t="s">
        <v>55</v>
      </c>
      <c r="F203" s="144">
        <v>1110</v>
      </c>
      <c r="G203" s="144" t="s">
        <v>341</v>
      </c>
      <c r="H203" s="31">
        <v>23115</v>
      </c>
      <c r="I203" s="10">
        <v>2027</v>
      </c>
      <c r="J203" s="10" t="s">
        <v>13</v>
      </c>
      <c r="K203" s="10" t="s">
        <v>147</v>
      </c>
      <c r="L203" s="11">
        <v>4943721</v>
      </c>
      <c r="M203" s="97">
        <v>5337</v>
      </c>
      <c r="N203" s="11">
        <v>1235930.25</v>
      </c>
      <c r="O203" s="10" t="s">
        <v>12</v>
      </c>
      <c r="P203" s="11">
        <f>SUM(N203,L203)</f>
        <v>6179651.25</v>
      </c>
      <c r="S203" s="11">
        <f>SUM(Q203,P203)</f>
        <v>6179651.25</v>
      </c>
    </row>
    <row r="204" spans="1:19" ht="42.6" customHeight="1" x14ac:dyDescent="0.3">
      <c r="A204" s="145"/>
      <c r="B204" s="148"/>
      <c r="C204" s="145"/>
      <c r="D204" s="148"/>
      <c r="E204" s="148"/>
      <c r="F204" s="152"/>
      <c r="G204" s="152"/>
      <c r="H204" s="28"/>
      <c r="I204" s="32" t="s">
        <v>26</v>
      </c>
      <c r="J204" s="29"/>
      <c r="K204" s="29"/>
      <c r="L204" s="30">
        <f>SUM(L203:L203)</f>
        <v>4943721</v>
      </c>
      <c r="M204" s="30"/>
      <c r="N204" s="30">
        <f>SUM(N203:N203)</f>
        <v>1235930.25</v>
      </c>
      <c r="O204" s="30"/>
      <c r="P204" s="30">
        <f>SUM(P203:P203)</f>
        <v>6179651.25</v>
      </c>
      <c r="Q204" s="30">
        <f>SUM(Q203:Q203)</f>
        <v>0</v>
      </c>
      <c r="R204" s="30"/>
      <c r="S204" s="30">
        <f>SUM(S203:S203)</f>
        <v>6179651.25</v>
      </c>
    </row>
    <row r="205" spans="1:19" ht="12.75" customHeight="1" x14ac:dyDescent="0.3">
      <c r="A205" s="144" t="s">
        <v>248</v>
      </c>
      <c r="B205" s="146">
        <v>230511</v>
      </c>
      <c r="C205" s="144" t="s">
        <v>217</v>
      </c>
      <c r="D205" s="146" t="s">
        <v>34</v>
      </c>
      <c r="E205" s="146" t="s">
        <v>55</v>
      </c>
      <c r="F205" s="144">
        <v>1110</v>
      </c>
      <c r="G205" s="144" t="s">
        <v>341</v>
      </c>
      <c r="H205" s="31">
        <v>23116</v>
      </c>
      <c r="I205" s="10">
        <v>2027</v>
      </c>
      <c r="J205" s="10" t="s">
        <v>13</v>
      </c>
      <c r="K205" s="10" t="s">
        <v>147</v>
      </c>
      <c r="L205" s="11">
        <v>1212069</v>
      </c>
      <c r="M205" s="97">
        <v>5310</v>
      </c>
      <c r="N205" s="11">
        <v>0</v>
      </c>
      <c r="O205" s="10" t="s">
        <v>12</v>
      </c>
      <c r="P205" s="11">
        <f>SUM(N205,L205)</f>
        <v>1212069</v>
      </c>
      <c r="Q205" s="11">
        <v>2521631</v>
      </c>
      <c r="R205" s="10" t="s">
        <v>210</v>
      </c>
      <c r="S205" s="11">
        <f>SUM(Q205,P205)</f>
        <v>3733700</v>
      </c>
    </row>
    <row r="206" spans="1:19" ht="43.2" customHeight="1" x14ac:dyDescent="0.3">
      <c r="A206" s="145"/>
      <c r="B206" s="148"/>
      <c r="C206" s="145"/>
      <c r="D206" s="148"/>
      <c r="E206" s="148"/>
      <c r="F206" s="152"/>
      <c r="G206" s="152"/>
      <c r="H206" s="28"/>
      <c r="I206" s="32" t="s">
        <v>26</v>
      </c>
      <c r="J206" s="29"/>
      <c r="K206" s="29"/>
      <c r="L206" s="30">
        <f>SUM(L205:L205)</f>
        <v>1212069</v>
      </c>
      <c r="M206" s="30"/>
      <c r="N206" s="30">
        <f>SUM(N205:N205)</f>
        <v>0</v>
      </c>
      <c r="O206" s="30"/>
      <c r="P206" s="30">
        <f>SUM(P205:P205)</f>
        <v>1212069</v>
      </c>
      <c r="Q206" s="30">
        <f>SUM(Q205:Q205)</f>
        <v>2521631</v>
      </c>
      <c r="R206" s="30"/>
      <c r="S206" s="30">
        <f>SUM(S205:S205)</f>
        <v>3733700</v>
      </c>
    </row>
    <row r="207" spans="1:19" x14ac:dyDescent="0.3">
      <c r="A207" s="144" t="s">
        <v>244</v>
      </c>
      <c r="B207" s="146">
        <v>230512</v>
      </c>
      <c r="C207" s="144" t="s">
        <v>434</v>
      </c>
      <c r="D207" s="149" t="s">
        <v>55</v>
      </c>
      <c r="E207" s="149" t="s">
        <v>298</v>
      </c>
      <c r="F207" s="150" t="s">
        <v>321</v>
      </c>
      <c r="G207" s="150" t="s">
        <v>342</v>
      </c>
      <c r="H207" s="111">
        <v>23208</v>
      </c>
      <c r="I207" s="112">
        <v>2026</v>
      </c>
      <c r="J207" s="10" t="s">
        <v>2</v>
      </c>
      <c r="K207" s="10" t="s">
        <v>211</v>
      </c>
      <c r="L207" s="11">
        <v>476776</v>
      </c>
      <c r="M207" s="97">
        <v>5307</v>
      </c>
      <c r="N207" s="11">
        <v>119194</v>
      </c>
      <c r="O207" s="10" t="s">
        <v>12</v>
      </c>
      <c r="P207" s="11">
        <f>SUM(L207,N207)</f>
        <v>595970</v>
      </c>
      <c r="S207" s="11">
        <f>SUM(P207:Q207)</f>
        <v>595970</v>
      </c>
    </row>
    <row r="208" spans="1:19" x14ac:dyDescent="0.3">
      <c r="A208" s="151"/>
      <c r="B208" s="162"/>
      <c r="C208" s="151"/>
      <c r="D208" s="154"/>
      <c r="E208" s="154"/>
      <c r="F208" s="153"/>
      <c r="G208" s="153"/>
      <c r="H208" s="111">
        <v>23208</v>
      </c>
      <c r="I208" s="112">
        <v>2026</v>
      </c>
      <c r="J208" s="10" t="s">
        <v>22</v>
      </c>
      <c r="K208" s="10" t="s">
        <v>24</v>
      </c>
      <c r="L208" s="11">
        <v>29952</v>
      </c>
      <c r="M208" s="97">
        <v>5307</v>
      </c>
      <c r="N208" s="11">
        <v>7488</v>
      </c>
      <c r="O208" s="10" t="s">
        <v>12</v>
      </c>
      <c r="P208" s="11">
        <f t="shared" ref="P208:P210" si="91">SUM(L208,N208)</f>
        <v>37440</v>
      </c>
      <c r="S208" s="11">
        <f t="shared" ref="S208:S210" si="92">SUM(P208:Q208)</f>
        <v>37440</v>
      </c>
    </row>
    <row r="209" spans="1:21" x14ac:dyDescent="0.3">
      <c r="A209" s="151"/>
      <c r="B209" s="162"/>
      <c r="C209" s="151"/>
      <c r="D209" s="154"/>
      <c r="E209" s="154"/>
      <c r="F209" s="153"/>
      <c r="G209" s="153"/>
      <c r="H209" s="111">
        <v>23208</v>
      </c>
      <c r="I209" s="112">
        <v>2026</v>
      </c>
      <c r="J209" s="10" t="s">
        <v>19</v>
      </c>
      <c r="K209" s="10" t="s">
        <v>211</v>
      </c>
      <c r="L209" s="11">
        <v>1078296</v>
      </c>
      <c r="M209" s="97">
        <v>5307</v>
      </c>
      <c r="N209" s="11">
        <v>269574</v>
      </c>
      <c r="O209" s="10" t="s">
        <v>12</v>
      </c>
      <c r="P209" s="11">
        <f t="shared" si="91"/>
        <v>1347870</v>
      </c>
      <c r="S209" s="11">
        <f t="shared" si="92"/>
        <v>1347870</v>
      </c>
    </row>
    <row r="210" spans="1:21" x14ac:dyDescent="0.3">
      <c r="A210" s="151"/>
      <c r="B210" s="162"/>
      <c r="C210" s="151"/>
      <c r="D210" s="154"/>
      <c r="E210" s="154"/>
      <c r="F210" s="153"/>
      <c r="G210" s="153"/>
      <c r="H210" s="111">
        <v>23208</v>
      </c>
      <c r="I210" s="112">
        <v>2026</v>
      </c>
      <c r="J210" s="10" t="s">
        <v>13</v>
      </c>
      <c r="K210" s="10" t="s">
        <v>24</v>
      </c>
      <c r="L210" s="11">
        <v>14976</v>
      </c>
      <c r="M210" s="97">
        <v>5307</v>
      </c>
      <c r="N210" s="11">
        <v>3744</v>
      </c>
      <c r="O210" s="10" t="s">
        <v>12</v>
      </c>
      <c r="P210" s="11">
        <f t="shared" si="91"/>
        <v>18720</v>
      </c>
      <c r="S210" s="11">
        <f t="shared" si="92"/>
        <v>18720</v>
      </c>
      <c r="U210" s="17"/>
    </row>
    <row r="211" spans="1:21" ht="12.6" customHeight="1" x14ac:dyDescent="0.3">
      <c r="A211" s="145"/>
      <c r="B211" s="147"/>
      <c r="C211" s="145"/>
      <c r="D211" s="148"/>
      <c r="E211" s="148"/>
      <c r="F211" s="145"/>
      <c r="G211" s="145"/>
      <c r="H211" s="28"/>
      <c r="I211" s="32" t="s">
        <v>26</v>
      </c>
      <c r="J211" s="29"/>
      <c r="K211" s="29"/>
      <c r="L211" s="30">
        <f>SUM(L207:L210)</f>
        <v>1600000</v>
      </c>
      <c r="M211" s="30"/>
      <c r="N211" s="30">
        <f t="shared" ref="N211" si="93">SUM(N207:N210)</f>
        <v>400000</v>
      </c>
      <c r="O211" s="30"/>
      <c r="P211" s="30">
        <f t="shared" ref="P211" si="94">SUM(P207:P210)</f>
        <v>2000000</v>
      </c>
      <c r="Q211" s="30">
        <f t="shared" ref="Q211" si="95">SUM(Q207:Q210)</f>
        <v>0</v>
      </c>
      <c r="R211" s="30"/>
      <c r="S211" s="30">
        <f t="shared" ref="S211" si="96">SUM(S207:S210)</f>
        <v>2000000</v>
      </c>
    </row>
    <row r="212" spans="1:21" x14ac:dyDescent="0.3">
      <c r="A212" s="144" t="s">
        <v>427</v>
      </c>
      <c r="B212" s="146">
        <v>240101</v>
      </c>
      <c r="C212" s="144" t="s">
        <v>428</v>
      </c>
      <c r="D212" s="149" t="s">
        <v>55</v>
      </c>
      <c r="E212" s="149" t="s">
        <v>298</v>
      </c>
      <c r="F212" s="150" t="s">
        <v>321</v>
      </c>
      <c r="G212" s="150" t="s">
        <v>426</v>
      </c>
      <c r="H212" s="111">
        <v>23601</v>
      </c>
      <c r="I212" s="112">
        <v>2024</v>
      </c>
      <c r="J212" s="10" t="s">
        <v>2</v>
      </c>
      <c r="K212" s="10" t="s">
        <v>211</v>
      </c>
      <c r="L212" s="11">
        <v>123200</v>
      </c>
      <c r="M212" s="97">
        <v>5307</v>
      </c>
      <c r="N212" s="11">
        <v>30800</v>
      </c>
      <c r="O212" s="10" t="s">
        <v>12</v>
      </c>
      <c r="P212" s="11">
        <f>SUM(L212,N212)</f>
        <v>154000</v>
      </c>
      <c r="S212" s="11">
        <f>SUM(P212:Q212)</f>
        <v>154000</v>
      </c>
    </row>
    <row r="213" spans="1:21" x14ac:dyDescent="0.3">
      <c r="A213" s="151"/>
      <c r="B213" s="162"/>
      <c r="C213" s="151"/>
      <c r="D213" s="154"/>
      <c r="E213" s="154"/>
      <c r="F213" s="153"/>
      <c r="G213" s="153"/>
      <c r="H213" s="111">
        <v>23601</v>
      </c>
      <c r="I213" s="112">
        <v>2024</v>
      </c>
      <c r="J213" s="10" t="s">
        <v>19</v>
      </c>
      <c r="K213" s="10" t="s">
        <v>211</v>
      </c>
      <c r="L213" s="11">
        <v>1396800</v>
      </c>
      <c r="M213" s="97">
        <v>5307</v>
      </c>
      <c r="N213" s="11">
        <v>349200</v>
      </c>
      <c r="O213" s="10" t="s">
        <v>12</v>
      </c>
      <c r="P213" s="11">
        <f t="shared" ref="P213" si="97">SUM(L213,N213)</f>
        <v>1746000</v>
      </c>
      <c r="S213" s="11">
        <f t="shared" ref="S213" si="98">SUM(P213:Q213)</f>
        <v>1746000</v>
      </c>
    </row>
    <row r="214" spans="1:21" ht="41.4" customHeight="1" x14ac:dyDescent="0.3">
      <c r="A214" s="145"/>
      <c r="B214" s="147"/>
      <c r="C214" s="145"/>
      <c r="D214" s="148"/>
      <c r="E214" s="148"/>
      <c r="F214" s="145"/>
      <c r="G214" s="145"/>
      <c r="H214" s="28"/>
      <c r="I214" s="32" t="s">
        <v>26</v>
      </c>
      <c r="J214" s="29"/>
      <c r="K214" s="29"/>
      <c r="L214" s="30">
        <f>SUM(L212:L213)</f>
        <v>1520000</v>
      </c>
      <c r="M214" s="30"/>
      <c r="N214" s="30">
        <f>SUM(N212:N213)</f>
        <v>380000</v>
      </c>
      <c r="O214" s="30"/>
      <c r="P214" s="30">
        <f>SUM(P212:P213)</f>
        <v>1900000</v>
      </c>
      <c r="Q214" s="30">
        <f>SUM(Q212:Q213)</f>
        <v>0</v>
      </c>
      <c r="R214" s="30"/>
      <c r="S214" s="30">
        <f>SUM(S212:S213)</f>
        <v>1900000</v>
      </c>
    </row>
    <row r="215" spans="1:21" x14ac:dyDescent="0.3">
      <c r="A215" s="144" t="s">
        <v>234</v>
      </c>
      <c r="B215" s="146">
        <v>230513</v>
      </c>
      <c r="C215" s="144" t="s">
        <v>231</v>
      </c>
      <c r="D215" s="149" t="s">
        <v>55</v>
      </c>
      <c r="E215" s="149" t="s">
        <v>55</v>
      </c>
      <c r="F215" s="150" t="s">
        <v>322</v>
      </c>
      <c r="G215" s="150" t="s">
        <v>340</v>
      </c>
      <c r="H215" s="111">
        <v>23210</v>
      </c>
      <c r="I215" s="112">
        <v>2025</v>
      </c>
      <c r="J215" s="10" t="s">
        <v>13</v>
      </c>
      <c r="K215" s="10" t="s">
        <v>147</v>
      </c>
      <c r="L215" s="11">
        <v>4200000</v>
      </c>
      <c r="M215" s="97">
        <v>5307</v>
      </c>
      <c r="N215" s="11">
        <v>1050000</v>
      </c>
      <c r="O215" s="10" t="s">
        <v>12</v>
      </c>
      <c r="P215" s="11">
        <f>SUM(L215,N215)</f>
        <v>5250000</v>
      </c>
      <c r="S215" s="11">
        <f>SUM(P215:Q215)</f>
        <v>5250000</v>
      </c>
    </row>
    <row r="216" spans="1:21" ht="26.4" customHeight="1" x14ac:dyDescent="0.3">
      <c r="A216" s="145"/>
      <c r="B216" s="147"/>
      <c r="C216" s="145"/>
      <c r="D216" s="148"/>
      <c r="E216" s="148"/>
      <c r="F216" s="145"/>
      <c r="G216" s="145"/>
      <c r="H216" s="28"/>
      <c r="I216" s="32" t="s">
        <v>26</v>
      </c>
      <c r="J216" s="29"/>
      <c r="K216" s="29"/>
      <c r="L216" s="30">
        <f>SUM(L215:L215)</f>
        <v>4200000</v>
      </c>
      <c r="M216" s="30"/>
      <c r="N216" s="30">
        <f>SUM(N215:N215)</f>
        <v>1050000</v>
      </c>
      <c r="O216" s="30"/>
      <c r="P216" s="30">
        <f>SUM(P215:P215)</f>
        <v>5250000</v>
      </c>
      <c r="Q216" s="30">
        <f>SUM(Q215:Q215)</f>
        <v>0</v>
      </c>
      <c r="R216" s="30"/>
      <c r="S216" s="30">
        <f>SUM(S215:S215)</f>
        <v>5250000</v>
      </c>
    </row>
    <row r="217" spans="1:21" x14ac:dyDescent="0.3">
      <c r="A217" s="144" t="s">
        <v>233</v>
      </c>
      <c r="B217" s="146">
        <v>230520</v>
      </c>
      <c r="C217" s="144" t="s">
        <v>231</v>
      </c>
      <c r="D217" s="149" t="s">
        <v>55</v>
      </c>
      <c r="E217" s="149" t="s">
        <v>55</v>
      </c>
      <c r="F217" s="150" t="s">
        <v>322</v>
      </c>
      <c r="G217" s="150" t="s">
        <v>340</v>
      </c>
      <c r="H217" s="111">
        <v>23212</v>
      </c>
      <c r="I217" s="112">
        <v>2026</v>
      </c>
      <c r="J217" s="10" t="s">
        <v>13</v>
      </c>
      <c r="K217" s="10" t="s">
        <v>147</v>
      </c>
      <c r="L217" s="11">
        <v>4200000</v>
      </c>
      <c r="M217" s="97">
        <v>5307</v>
      </c>
      <c r="N217" s="11">
        <v>1050000</v>
      </c>
      <c r="O217" s="10" t="s">
        <v>12</v>
      </c>
      <c r="P217" s="11">
        <f>SUM(L217,N217)</f>
        <v>5250000</v>
      </c>
      <c r="S217" s="11">
        <f>SUM(P217:Q217)</f>
        <v>5250000</v>
      </c>
    </row>
    <row r="218" spans="1:21" ht="25.2" customHeight="1" x14ac:dyDescent="0.3">
      <c r="A218" s="145"/>
      <c r="B218" s="147"/>
      <c r="C218" s="145"/>
      <c r="D218" s="148"/>
      <c r="E218" s="148"/>
      <c r="F218" s="145"/>
      <c r="G218" s="145"/>
      <c r="H218" s="28"/>
      <c r="I218" s="32" t="s">
        <v>26</v>
      </c>
      <c r="J218" s="29"/>
      <c r="K218" s="29"/>
      <c r="L218" s="30">
        <f>SUM(L217:L217)</f>
        <v>4200000</v>
      </c>
      <c r="M218" s="30"/>
      <c r="N218" s="30">
        <f>SUM(N217:N217)</f>
        <v>1050000</v>
      </c>
      <c r="O218" s="30"/>
      <c r="P218" s="30">
        <f>SUM(P217:P217)</f>
        <v>5250000</v>
      </c>
      <c r="Q218" s="30">
        <f>SUM(Q217:Q217)</f>
        <v>0</v>
      </c>
      <c r="R218" s="30"/>
      <c r="S218" s="30">
        <f>SUM(S217:S217)</f>
        <v>5250000</v>
      </c>
    </row>
    <row r="219" spans="1:21" x14ac:dyDescent="0.3">
      <c r="A219" s="144" t="s">
        <v>235</v>
      </c>
      <c r="B219" s="146">
        <v>230521</v>
      </c>
      <c r="C219" s="144" t="s">
        <v>231</v>
      </c>
      <c r="D219" s="149" t="s">
        <v>55</v>
      </c>
      <c r="E219" s="149" t="s">
        <v>55</v>
      </c>
      <c r="F219" s="150" t="s">
        <v>322</v>
      </c>
      <c r="G219" s="150" t="s">
        <v>340</v>
      </c>
      <c r="H219" s="111">
        <v>23213</v>
      </c>
      <c r="I219" s="112">
        <v>2027</v>
      </c>
      <c r="J219" s="10" t="s">
        <v>13</v>
      </c>
      <c r="K219" s="10" t="s">
        <v>147</v>
      </c>
      <c r="L219" s="11">
        <v>4200000</v>
      </c>
      <c r="M219" s="97">
        <v>5307</v>
      </c>
      <c r="N219" s="11">
        <v>1050000</v>
      </c>
      <c r="O219" s="10" t="s">
        <v>12</v>
      </c>
      <c r="P219" s="11">
        <f>SUM(L219,N219)</f>
        <v>5250000</v>
      </c>
      <c r="S219" s="11">
        <f>SUM(P219:Q219)</f>
        <v>5250000</v>
      </c>
    </row>
    <row r="220" spans="1:21" ht="27.6" customHeight="1" x14ac:dyDescent="0.3">
      <c r="A220" s="145"/>
      <c r="B220" s="147"/>
      <c r="C220" s="145"/>
      <c r="D220" s="148"/>
      <c r="E220" s="148"/>
      <c r="F220" s="145"/>
      <c r="G220" s="145"/>
      <c r="H220" s="28"/>
      <c r="I220" s="32" t="s">
        <v>26</v>
      </c>
      <c r="J220" s="29"/>
      <c r="K220" s="29"/>
      <c r="L220" s="30">
        <f>SUM(L219:L219)</f>
        <v>4200000</v>
      </c>
      <c r="M220" s="30"/>
      <c r="N220" s="30">
        <f>SUM(N219:N219)</f>
        <v>1050000</v>
      </c>
      <c r="O220" s="30"/>
      <c r="P220" s="30">
        <f>SUM(P219:P219)</f>
        <v>5250000</v>
      </c>
      <c r="Q220" s="30">
        <f>SUM(Q219:Q219)</f>
        <v>0</v>
      </c>
      <c r="R220" s="30"/>
      <c r="S220" s="30">
        <f>SUM(S219:S219)</f>
        <v>5250000</v>
      </c>
    </row>
    <row r="221" spans="1:21" x14ac:dyDescent="0.3">
      <c r="A221" s="144" t="s">
        <v>249</v>
      </c>
      <c r="B221" s="146">
        <v>230514</v>
      </c>
      <c r="C221" s="144" t="s">
        <v>232</v>
      </c>
      <c r="D221" s="149" t="s">
        <v>55</v>
      </c>
      <c r="E221" s="149" t="s">
        <v>55</v>
      </c>
      <c r="F221" s="150" t="s">
        <v>322</v>
      </c>
      <c r="G221" s="150" t="s">
        <v>343</v>
      </c>
      <c r="H221" s="111">
        <v>23214</v>
      </c>
      <c r="I221" s="112">
        <v>2025</v>
      </c>
      <c r="J221" s="10" t="s">
        <v>13</v>
      </c>
      <c r="K221" s="10" t="s">
        <v>147</v>
      </c>
      <c r="L221" s="11">
        <v>702240</v>
      </c>
      <c r="M221" s="97">
        <v>5307</v>
      </c>
      <c r="N221" s="11">
        <v>175560</v>
      </c>
      <c r="O221" s="10" t="s">
        <v>12</v>
      </c>
      <c r="P221" s="11">
        <f>SUM(L221,N221)</f>
        <v>877800</v>
      </c>
      <c r="S221" s="11">
        <f>SUM(P221:Q221)</f>
        <v>877800</v>
      </c>
    </row>
    <row r="222" spans="1:21" ht="27.6" customHeight="1" x14ac:dyDescent="0.3">
      <c r="A222" s="145"/>
      <c r="B222" s="147"/>
      <c r="C222" s="145"/>
      <c r="D222" s="148"/>
      <c r="E222" s="148"/>
      <c r="F222" s="145"/>
      <c r="G222" s="145"/>
      <c r="H222" s="28"/>
      <c r="I222" s="32" t="s">
        <v>26</v>
      </c>
      <c r="J222" s="29"/>
      <c r="K222" s="29"/>
      <c r="L222" s="30">
        <f>SUM(L221:L221)</f>
        <v>702240</v>
      </c>
      <c r="M222" s="30"/>
      <c r="N222" s="30">
        <f>SUM(N221:N221)</f>
        <v>175560</v>
      </c>
      <c r="O222" s="30"/>
      <c r="P222" s="30">
        <f>SUM(P221:P221)</f>
        <v>877800</v>
      </c>
      <c r="Q222" s="30">
        <f>SUM(Q221:Q221)</f>
        <v>0</v>
      </c>
      <c r="R222" s="30"/>
      <c r="S222" s="30">
        <f>SUM(S221:S221)</f>
        <v>877800</v>
      </c>
    </row>
    <row r="223" spans="1:21" x14ac:dyDescent="0.3">
      <c r="A223" s="144" t="s">
        <v>250</v>
      </c>
      <c r="B223" s="146">
        <v>230522</v>
      </c>
      <c r="C223" s="144" t="s">
        <v>232</v>
      </c>
      <c r="D223" s="149" t="s">
        <v>55</v>
      </c>
      <c r="E223" s="149" t="s">
        <v>55</v>
      </c>
      <c r="F223" s="150" t="s">
        <v>322</v>
      </c>
      <c r="G223" s="150" t="s">
        <v>343</v>
      </c>
      <c r="H223" s="111">
        <v>23216</v>
      </c>
      <c r="I223" s="112">
        <v>2026</v>
      </c>
      <c r="J223" s="10" t="s">
        <v>13</v>
      </c>
      <c r="K223" s="10" t="s">
        <v>147</v>
      </c>
      <c r="L223" s="11">
        <v>702240</v>
      </c>
      <c r="M223" s="97">
        <v>5307</v>
      </c>
      <c r="N223" s="11">
        <v>175560</v>
      </c>
      <c r="O223" s="10" t="s">
        <v>12</v>
      </c>
      <c r="P223" s="11">
        <f>SUM(L223,N223)</f>
        <v>877800</v>
      </c>
      <c r="S223" s="11">
        <f>SUM(P223:Q223)</f>
        <v>877800</v>
      </c>
    </row>
    <row r="224" spans="1:21" ht="27.6" customHeight="1" x14ac:dyDescent="0.3">
      <c r="A224" s="145"/>
      <c r="B224" s="147"/>
      <c r="C224" s="145"/>
      <c r="D224" s="148"/>
      <c r="E224" s="148"/>
      <c r="F224" s="145"/>
      <c r="G224" s="145"/>
      <c r="H224" s="28"/>
      <c r="I224" s="32" t="s">
        <v>26</v>
      </c>
      <c r="J224" s="29"/>
      <c r="K224" s="29"/>
      <c r="L224" s="30">
        <f>SUM(L223:L223)</f>
        <v>702240</v>
      </c>
      <c r="M224" s="30"/>
      <c r="N224" s="30">
        <f>SUM(N223:N223)</f>
        <v>175560</v>
      </c>
      <c r="O224" s="30"/>
      <c r="P224" s="30">
        <f>SUM(P223:P223)</f>
        <v>877800</v>
      </c>
      <c r="Q224" s="30">
        <f>SUM(Q223:Q223)</f>
        <v>0</v>
      </c>
      <c r="R224" s="30"/>
      <c r="S224" s="30">
        <f>SUM(S223:S223)</f>
        <v>877800</v>
      </c>
    </row>
    <row r="225" spans="1:21" x14ac:dyDescent="0.3">
      <c r="A225" s="144" t="s">
        <v>251</v>
      </c>
      <c r="B225" s="146">
        <v>230523</v>
      </c>
      <c r="C225" s="144" t="s">
        <v>232</v>
      </c>
      <c r="D225" s="149" t="s">
        <v>55</v>
      </c>
      <c r="E225" s="149" t="s">
        <v>55</v>
      </c>
      <c r="F225" s="150" t="s">
        <v>322</v>
      </c>
      <c r="G225" s="150" t="s">
        <v>343</v>
      </c>
      <c r="H225" s="111">
        <v>23217</v>
      </c>
      <c r="I225" s="112">
        <v>2027</v>
      </c>
      <c r="J225" s="10" t="s">
        <v>13</v>
      </c>
      <c r="K225" s="10" t="s">
        <v>147</v>
      </c>
      <c r="L225" s="11">
        <v>702240</v>
      </c>
      <c r="M225" s="97">
        <v>5307</v>
      </c>
      <c r="N225" s="11">
        <v>175560</v>
      </c>
      <c r="O225" s="10" t="s">
        <v>12</v>
      </c>
      <c r="P225" s="11">
        <f>SUM(L225,N225)</f>
        <v>877800</v>
      </c>
      <c r="S225" s="11">
        <f>SUM(P225:Q225)</f>
        <v>877800</v>
      </c>
    </row>
    <row r="226" spans="1:21" ht="27.6" customHeight="1" x14ac:dyDescent="0.3">
      <c r="A226" s="145"/>
      <c r="B226" s="147"/>
      <c r="C226" s="145"/>
      <c r="D226" s="148"/>
      <c r="E226" s="148"/>
      <c r="F226" s="145"/>
      <c r="G226" s="145"/>
      <c r="H226" s="28"/>
      <c r="I226" s="32" t="s">
        <v>26</v>
      </c>
      <c r="J226" s="29"/>
      <c r="K226" s="29"/>
      <c r="L226" s="30">
        <f>SUM(L225:L225)</f>
        <v>702240</v>
      </c>
      <c r="M226" s="30"/>
      <c r="N226" s="30">
        <f>SUM(N225:N225)</f>
        <v>175560</v>
      </c>
      <c r="O226" s="30"/>
      <c r="P226" s="30">
        <f>SUM(P225:P225)</f>
        <v>877800</v>
      </c>
      <c r="Q226" s="30">
        <f>SUM(Q225:Q225)</f>
        <v>0</v>
      </c>
      <c r="R226" s="30"/>
      <c r="S226" s="30">
        <f>SUM(S225:S225)</f>
        <v>877800</v>
      </c>
    </row>
    <row r="227" spans="1:21" x14ac:dyDescent="0.3">
      <c r="A227" s="144" t="s">
        <v>236</v>
      </c>
      <c r="B227" s="146">
        <v>230515</v>
      </c>
      <c r="C227" s="144" t="s">
        <v>237</v>
      </c>
      <c r="D227" s="149" t="s">
        <v>55</v>
      </c>
      <c r="E227" s="149" t="s">
        <v>298</v>
      </c>
      <c r="F227" s="150">
        <v>1115</v>
      </c>
      <c r="G227" s="150" t="s">
        <v>344</v>
      </c>
      <c r="H227" s="111">
        <v>23220</v>
      </c>
      <c r="I227" s="112">
        <v>2026</v>
      </c>
      <c r="J227" s="10" t="s">
        <v>2</v>
      </c>
      <c r="K227" s="10" t="s">
        <v>147</v>
      </c>
      <c r="L227" s="11">
        <v>307680</v>
      </c>
      <c r="M227" s="97">
        <v>5337</v>
      </c>
      <c r="N227" s="11">
        <v>76920</v>
      </c>
      <c r="O227" s="10" t="s">
        <v>12</v>
      </c>
      <c r="P227" s="11">
        <f>SUM(L227,N227)</f>
        <v>384600</v>
      </c>
      <c r="S227" s="11">
        <f>SUM(P227:Q227)</f>
        <v>384600</v>
      </c>
    </row>
    <row r="228" spans="1:21" x14ac:dyDescent="0.3">
      <c r="A228" s="151"/>
      <c r="B228" s="162"/>
      <c r="C228" s="151"/>
      <c r="D228" s="154"/>
      <c r="E228" s="154"/>
      <c r="F228" s="153"/>
      <c r="G228" s="153"/>
      <c r="H228" s="111">
        <v>23220</v>
      </c>
      <c r="I228" s="112">
        <v>2026</v>
      </c>
      <c r="J228" s="10" t="s">
        <v>19</v>
      </c>
      <c r="K228" s="10" t="s">
        <v>147</v>
      </c>
      <c r="L228" s="11">
        <v>1284640</v>
      </c>
      <c r="M228" s="97">
        <v>5337</v>
      </c>
      <c r="N228" s="11">
        <v>321160</v>
      </c>
      <c r="O228" s="10" t="s">
        <v>12</v>
      </c>
      <c r="P228" s="11">
        <f t="shared" ref="P228:P229" si="99">SUM(L228,N228)</f>
        <v>1605800</v>
      </c>
      <c r="S228" s="11">
        <f t="shared" ref="S228:S229" si="100">SUM(P228:Q228)</f>
        <v>1605800</v>
      </c>
    </row>
    <row r="229" spans="1:21" x14ac:dyDescent="0.3">
      <c r="A229" s="151"/>
      <c r="B229" s="162"/>
      <c r="C229" s="151"/>
      <c r="D229" s="154"/>
      <c r="E229" s="154"/>
      <c r="F229" s="153"/>
      <c r="G229" s="153"/>
      <c r="H229" s="111">
        <v>23220</v>
      </c>
      <c r="I229" s="112">
        <v>2026</v>
      </c>
      <c r="J229" s="10" t="s">
        <v>13</v>
      </c>
      <c r="K229" s="10" t="s">
        <v>147</v>
      </c>
      <c r="L229" s="11">
        <v>7680</v>
      </c>
      <c r="M229" s="97">
        <v>5337</v>
      </c>
      <c r="N229" s="11">
        <v>1920</v>
      </c>
      <c r="O229" s="10" t="s">
        <v>12</v>
      </c>
      <c r="P229" s="11">
        <f t="shared" si="99"/>
        <v>9600</v>
      </c>
      <c r="S229" s="11">
        <f t="shared" si="100"/>
        <v>9600</v>
      </c>
      <c r="U229" s="17"/>
    </row>
    <row r="230" spans="1:21" ht="54.6" customHeight="1" x14ac:dyDescent="0.3">
      <c r="A230" s="145"/>
      <c r="B230" s="147"/>
      <c r="C230" s="145"/>
      <c r="D230" s="148"/>
      <c r="E230" s="148"/>
      <c r="F230" s="145"/>
      <c r="G230" s="145"/>
      <c r="H230" s="28"/>
      <c r="I230" s="32" t="s">
        <v>26</v>
      </c>
      <c r="J230" s="29"/>
      <c r="K230" s="29"/>
      <c r="L230" s="30">
        <f>SUM(L227:L229)</f>
        <v>1600000</v>
      </c>
      <c r="M230" s="30"/>
      <c r="N230" s="30">
        <f>SUM(N227:N229)</f>
        <v>400000</v>
      </c>
      <c r="O230" s="30"/>
      <c r="P230" s="30">
        <f>SUM(P227:P229)</f>
        <v>2000000</v>
      </c>
      <c r="Q230" s="30">
        <f>SUM(Q227:Q229)</f>
        <v>0</v>
      </c>
      <c r="R230" s="30"/>
      <c r="S230" s="30">
        <f>SUM(S227:S229)</f>
        <v>2000000</v>
      </c>
    </row>
    <row r="231" spans="1:21" x14ac:dyDescent="0.3">
      <c r="A231" s="144" t="s">
        <v>238</v>
      </c>
      <c r="B231" s="146">
        <v>230516</v>
      </c>
      <c r="C231" s="144" t="s">
        <v>363</v>
      </c>
      <c r="D231" s="149" t="s">
        <v>55</v>
      </c>
      <c r="E231" s="149" t="s">
        <v>55</v>
      </c>
      <c r="F231" s="150" t="s">
        <v>213</v>
      </c>
      <c r="G231" s="150" t="s">
        <v>342</v>
      </c>
      <c r="H231" s="111">
        <v>23223</v>
      </c>
      <c r="I231" s="112">
        <v>2027</v>
      </c>
      <c r="J231" s="10" t="s">
        <v>2</v>
      </c>
      <c r="K231" s="10" t="s">
        <v>147</v>
      </c>
      <c r="L231" s="11">
        <v>153840</v>
      </c>
      <c r="M231" s="97">
        <v>5307</v>
      </c>
      <c r="N231" s="11">
        <v>38460</v>
      </c>
      <c r="O231" s="10" t="s">
        <v>12</v>
      </c>
      <c r="P231" s="11">
        <f>SUM(L231,N231)</f>
        <v>192300</v>
      </c>
      <c r="S231" s="11">
        <f>SUM(P231:Q231)</f>
        <v>192300</v>
      </c>
    </row>
    <row r="232" spans="1:21" x14ac:dyDescent="0.3">
      <c r="A232" s="151"/>
      <c r="B232" s="162"/>
      <c r="C232" s="151"/>
      <c r="D232" s="154"/>
      <c r="E232" s="154"/>
      <c r="F232" s="153"/>
      <c r="G232" s="153"/>
      <c r="H232" s="111">
        <v>23223</v>
      </c>
      <c r="I232" s="112">
        <v>2027</v>
      </c>
      <c r="J232" s="10" t="s">
        <v>22</v>
      </c>
      <c r="K232" s="10" t="s">
        <v>147</v>
      </c>
      <c r="L232" s="11">
        <v>7680</v>
      </c>
      <c r="M232" s="97">
        <v>5307</v>
      </c>
      <c r="N232" s="11">
        <v>1920</v>
      </c>
      <c r="O232" s="10" t="s">
        <v>12</v>
      </c>
      <c r="P232" s="11">
        <f t="shared" ref="P232:P234" si="101">SUM(L232,N232)</f>
        <v>9600</v>
      </c>
      <c r="S232" s="11">
        <f t="shared" ref="S232:S234" si="102">SUM(P232:Q232)</f>
        <v>9600</v>
      </c>
    </row>
    <row r="233" spans="1:21" x14ac:dyDescent="0.3">
      <c r="A233" s="151"/>
      <c r="B233" s="162"/>
      <c r="C233" s="151"/>
      <c r="D233" s="154"/>
      <c r="E233" s="154"/>
      <c r="F233" s="153"/>
      <c r="G233" s="153"/>
      <c r="H233" s="111">
        <v>23223</v>
      </c>
      <c r="I233" s="112">
        <v>2027</v>
      </c>
      <c r="J233" s="10" t="s">
        <v>19</v>
      </c>
      <c r="K233" s="10" t="s">
        <v>147</v>
      </c>
      <c r="L233" s="11">
        <v>634640</v>
      </c>
      <c r="M233" s="97">
        <v>5307</v>
      </c>
      <c r="N233" s="11">
        <v>158660</v>
      </c>
      <c r="O233" s="10" t="s">
        <v>12</v>
      </c>
      <c r="P233" s="11">
        <f t="shared" si="101"/>
        <v>793300</v>
      </c>
      <c r="S233" s="11">
        <f t="shared" si="102"/>
        <v>793300</v>
      </c>
    </row>
    <row r="234" spans="1:21" x14ac:dyDescent="0.3">
      <c r="A234" s="151"/>
      <c r="B234" s="162"/>
      <c r="C234" s="151"/>
      <c r="D234" s="154"/>
      <c r="E234" s="154"/>
      <c r="F234" s="153"/>
      <c r="G234" s="153"/>
      <c r="H234" s="111">
        <v>23223</v>
      </c>
      <c r="I234" s="112">
        <v>2027</v>
      </c>
      <c r="J234" s="10" t="s">
        <v>13</v>
      </c>
      <c r="K234" s="10" t="s">
        <v>147</v>
      </c>
      <c r="L234" s="11">
        <v>3840</v>
      </c>
      <c r="M234" s="97">
        <v>5307</v>
      </c>
      <c r="N234" s="11">
        <v>960</v>
      </c>
      <c r="O234" s="10" t="s">
        <v>12</v>
      </c>
      <c r="P234" s="11">
        <f t="shared" si="101"/>
        <v>4800</v>
      </c>
      <c r="S234" s="11">
        <f t="shared" si="102"/>
        <v>4800</v>
      </c>
      <c r="U234" s="81"/>
    </row>
    <row r="235" spans="1:21" ht="12.6" customHeight="1" x14ac:dyDescent="0.3">
      <c r="A235" s="145"/>
      <c r="B235" s="147"/>
      <c r="C235" s="145"/>
      <c r="D235" s="148"/>
      <c r="E235" s="148"/>
      <c r="F235" s="145"/>
      <c r="G235" s="145"/>
      <c r="H235" s="28"/>
      <c r="I235" s="32" t="s">
        <v>26</v>
      </c>
      <c r="J235" s="29"/>
      <c r="K235" s="29"/>
      <c r="L235" s="30">
        <f>SUM(L231:L234)</f>
        <v>800000</v>
      </c>
      <c r="M235" s="30"/>
      <c r="N235" s="30">
        <f t="shared" ref="N235" si="103">SUM(N231:N234)</f>
        <v>200000</v>
      </c>
      <c r="O235" s="30"/>
      <c r="P235" s="30">
        <f t="shared" ref="P235" si="104">SUM(P231:P234)</f>
        <v>1000000</v>
      </c>
      <c r="Q235" s="30">
        <f t="shared" ref="Q235" si="105">SUM(Q231:Q234)</f>
        <v>0</v>
      </c>
      <c r="R235" s="30"/>
      <c r="S235" s="30">
        <f t="shared" ref="S235" si="106">SUM(S231:S234)</f>
        <v>1000000</v>
      </c>
    </row>
    <row r="236" spans="1:21" x14ac:dyDescent="0.3">
      <c r="A236" s="144" t="s">
        <v>245</v>
      </c>
      <c r="B236" s="146">
        <v>230517</v>
      </c>
      <c r="C236" s="144" t="s">
        <v>239</v>
      </c>
      <c r="D236" s="149" t="s">
        <v>55</v>
      </c>
      <c r="E236" s="149" t="s">
        <v>55</v>
      </c>
      <c r="F236" s="150" t="s">
        <v>213</v>
      </c>
      <c r="G236" s="150" t="s">
        <v>345</v>
      </c>
      <c r="H236" s="111">
        <v>23230</v>
      </c>
      <c r="I236" s="112">
        <v>2026</v>
      </c>
      <c r="J236" s="10" t="s">
        <v>2</v>
      </c>
      <c r="K236" s="10" t="s">
        <v>147</v>
      </c>
      <c r="L236" s="11">
        <v>169224</v>
      </c>
      <c r="M236" s="97">
        <v>5307</v>
      </c>
      <c r="N236" s="11">
        <v>42306</v>
      </c>
      <c r="O236" s="10" t="s">
        <v>12</v>
      </c>
      <c r="P236" s="11">
        <f>SUM(L236,N236)</f>
        <v>211530</v>
      </c>
      <c r="S236" s="11">
        <f>SUM(P236:Q236)</f>
        <v>211530</v>
      </c>
    </row>
    <row r="237" spans="1:21" x14ac:dyDescent="0.3">
      <c r="A237" s="151"/>
      <c r="B237" s="162"/>
      <c r="C237" s="151"/>
      <c r="D237" s="154"/>
      <c r="E237" s="154"/>
      <c r="F237" s="153"/>
      <c r="G237" s="153"/>
      <c r="H237" s="111">
        <v>23230</v>
      </c>
      <c r="I237" s="112">
        <v>2026</v>
      </c>
      <c r="J237" s="10" t="s">
        <v>19</v>
      </c>
      <c r="K237" s="10" t="s">
        <v>147</v>
      </c>
      <c r="L237" s="11">
        <v>706392</v>
      </c>
      <c r="M237" s="97">
        <v>5307</v>
      </c>
      <c r="N237" s="11">
        <v>176598</v>
      </c>
      <c r="O237" s="10" t="s">
        <v>12</v>
      </c>
      <c r="P237" s="11">
        <f t="shared" ref="P237:P238" si="107">SUM(L237,N237)</f>
        <v>882990</v>
      </c>
      <c r="S237" s="11">
        <f t="shared" ref="S237:S238" si="108">SUM(P237:Q237)</f>
        <v>882990</v>
      </c>
    </row>
    <row r="238" spans="1:21" x14ac:dyDescent="0.3">
      <c r="A238" s="151"/>
      <c r="B238" s="162"/>
      <c r="C238" s="151"/>
      <c r="D238" s="154"/>
      <c r="E238" s="154"/>
      <c r="F238" s="153"/>
      <c r="G238" s="153"/>
      <c r="H238" s="111">
        <v>23230</v>
      </c>
      <c r="I238" s="112">
        <v>2026</v>
      </c>
      <c r="J238" s="10" t="s">
        <v>13</v>
      </c>
      <c r="K238" s="10" t="s">
        <v>147</v>
      </c>
      <c r="L238" s="11">
        <v>4383.9999999999991</v>
      </c>
      <c r="M238" s="97">
        <v>5307</v>
      </c>
      <c r="N238" s="11">
        <v>1096</v>
      </c>
      <c r="O238" s="10" t="s">
        <v>12</v>
      </c>
      <c r="P238" s="11">
        <f t="shared" si="107"/>
        <v>5479.9999999999991</v>
      </c>
      <c r="S238" s="11">
        <f t="shared" si="108"/>
        <v>5479.9999999999991</v>
      </c>
      <c r="U238" s="17"/>
    </row>
    <row r="239" spans="1:21" ht="15.6" customHeight="1" x14ac:dyDescent="0.3">
      <c r="A239" s="145"/>
      <c r="B239" s="147"/>
      <c r="C239" s="145"/>
      <c r="D239" s="148"/>
      <c r="E239" s="148"/>
      <c r="F239" s="145"/>
      <c r="G239" s="145"/>
      <c r="H239" s="28"/>
      <c r="I239" s="32" t="s">
        <v>26</v>
      </c>
      <c r="J239" s="29"/>
      <c r="K239" s="29"/>
      <c r="L239" s="30">
        <f>SUM(L236:L238)</f>
        <v>880000</v>
      </c>
      <c r="M239" s="30"/>
      <c r="N239" s="30">
        <f>SUM(N236:N238)</f>
        <v>220000</v>
      </c>
      <c r="O239" s="30"/>
      <c r="P239" s="30">
        <f>SUM(P236:P238)</f>
        <v>1100000</v>
      </c>
      <c r="Q239" s="30">
        <f>SUM(Q236:Q238)</f>
        <v>0</v>
      </c>
      <c r="R239" s="30"/>
      <c r="S239" s="30">
        <f>SUM(S236:S238)</f>
        <v>1100000</v>
      </c>
    </row>
    <row r="240" spans="1:21" x14ac:dyDescent="0.3">
      <c r="A240" s="144" t="s">
        <v>240</v>
      </c>
      <c r="B240" s="146">
        <v>230518</v>
      </c>
      <c r="C240" s="144" t="s">
        <v>241</v>
      </c>
      <c r="D240" s="149" t="s">
        <v>55</v>
      </c>
      <c r="E240" s="149" t="s">
        <v>298</v>
      </c>
      <c r="F240" s="150">
        <v>1130</v>
      </c>
      <c r="G240" s="150" t="s">
        <v>344</v>
      </c>
      <c r="H240" s="111">
        <v>23238</v>
      </c>
      <c r="I240" s="112">
        <v>2026</v>
      </c>
      <c r="J240" s="10" t="s">
        <v>2</v>
      </c>
      <c r="K240" s="10" t="s">
        <v>147</v>
      </c>
      <c r="L240" s="11">
        <v>615360</v>
      </c>
      <c r="M240" s="97">
        <v>5307</v>
      </c>
      <c r="N240" s="11">
        <v>153840</v>
      </c>
      <c r="O240" s="10" t="s">
        <v>12</v>
      </c>
      <c r="P240" s="11">
        <f>SUM(L240,N240)</f>
        <v>769200</v>
      </c>
      <c r="S240" s="11">
        <f>SUM(P240:Q240)</f>
        <v>769200</v>
      </c>
    </row>
    <row r="241" spans="1:21" x14ac:dyDescent="0.3">
      <c r="A241" s="151"/>
      <c r="B241" s="162"/>
      <c r="C241" s="151"/>
      <c r="D241" s="154"/>
      <c r="E241" s="154"/>
      <c r="F241" s="153"/>
      <c r="G241" s="153"/>
      <c r="H241" s="111">
        <v>23238</v>
      </c>
      <c r="I241" s="112">
        <v>2026</v>
      </c>
      <c r="J241" s="10" t="s">
        <v>22</v>
      </c>
      <c r="K241" s="10" t="s">
        <v>147</v>
      </c>
      <c r="L241" s="11">
        <v>30720</v>
      </c>
      <c r="M241" s="97">
        <v>5307</v>
      </c>
      <c r="N241" s="11">
        <v>7680</v>
      </c>
      <c r="O241" s="10" t="s">
        <v>12</v>
      </c>
      <c r="P241" s="11">
        <f t="shared" ref="P241:P243" si="109">SUM(L241,N241)</f>
        <v>38400</v>
      </c>
      <c r="S241" s="11">
        <f t="shared" ref="S241:S243" si="110">SUM(P241:Q241)</f>
        <v>38400</v>
      </c>
    </row>
    <row r="242" spans="1:21" x14ac:dyDescent="0.3">
      <c r="A242" s="151"/>
      <c r="B242" s="162"/>
      <c r="C242" s="151"/>
      <c r="D242" s="154"/>
      <c r="E242" s="154"/>
      <c r="F242" s="153"/>
      <c r="G242" s="153"/>
      <c r="H242" s="111">
        <v>23238</v>
      </c>
      <c r="I242" s="112">
        <v>2026</v>
      </c>
      <c r="J242" s="10" t="s">
        <v>19</v>
      </c>
      <c r="K242" s="10" t="s">
        <v>147</v>
      </c>
      <c r="L242" s="11">
        <v>2538400</v>
      </c>
      <c r="M242" s="97">
        <v>5307</v>
      </c>
      <c r="N242" s="11">
        <v>634600</v>
      </c>
      <c r="O242" s="10" t="s">
        <v>12</v>
      </c>
      <c r="P242" s="11">
        <f t="shared" si="109"/>
        <v>3173000</v>
      </c>
      <c r="S242" s="11">
        <f t="shared" si="110"/>
        <v>3173000</v>
      </c>
    </row>
    <row r="243" spans="1:21" x14ac:dyDescent="0.3">
      <c r="A243" s="151"/>
      <c r="B243" s="162"/>
      <c r="C243" s="151"/>
      <c r="D243" s="154"/>
      <c r="E243" s="154"/>
      <c r="F243" s="153"/>
      <c r="G243" s="153"/>
      <c r="H243" s="111">
        <v>23238</v>
      </c>
      <c r="I243" s="112">
        <v>2026</v>
      </c>
      <c r="J243" s="10" t="s">
        <v>13</v>
      </c>
      <c r="K243" s="10" t="s">
        <v>147</v>
      </c>
      <c r="L243" s="11">
        <v>15520</v>
      </c>
      <c r="M243" s="97">
        <v>5307</v>
      </c>
      <c r="N243" s="11">
        <v>3880</v>
      </c>
      <c r="O243" s="10" t="s">
        <v>12</v>
      </c>
      <c r="P243" s="11">
        <f t="shared" si="109"/>
        <v>19400</v>
      </c>
      <c r="S243" s="11">
        <f t="shared" si="110"/>
        <v>19400</v>
      </c>
      <c r="U243" s="17"/>
    </row>
    <row r="244" spans="1:21" ht="18" customHeight="1" x14ac:dyDescent="0.3">
      <c r="A244" s="145"/>
      <c r="B244" s="147"/>
      <c r="C244" s="145"/>
      <c r="D244" s="148"/>
      <c r="E244" s="148"/>
      <c r="F244" s="145"/>
      <c r="G244" s="145"/>
      <c r="H244" s="28"/>
      <c r="I244" s="32" t="s">
        <v>26</v>
      </c>
      <c r="J244" s="29"/>
      <c r="K244" s="29"/>
      <c r="L244" s="30">
        <f>SUM(L240:L243)</f>
        <v>3200000</v>
      </c>
      <c r="M244" s="30"/>
      <c r="N244" s="30">
        <f t="shared" ref="N244:S244" si="111">SUM(N240:N243)</f>
        <v>800000</v>
      </c>
      <c r="O244" s="30"/>
      <c r="P244" s="30">
        <f t="shared" si="111"/>
        <v>4000000</v>
      </c>
      <c r="Q244" s="30">
        <f t="shared" si="111"/>
        <v>0</v>
      </c>
      <c r="R244" s="30"/>
      <c r="S244" s="30">
        <f t="shared" si="111"/>
        <v>4000000</v>
      </c>
    </row>
    <row r="245" spans="1:21" x14ac:dyDescent="0.3">
      <c r="A245" s="144" t="s">
        <v>242</v>
      </c>
      <c r="B245" s="146">
        <v>230519</v>
      </c>
      <c r="C245" s="144" t="s">
        <v>243</v>
      </c>
      <c r="D245" s="149" t="s">
        <v>55</v>
      </c>
      <c r="E245" s="149" t="s">
        <v>55</v>
      </c>
      <c r="F245" s="150" t="s">
        <v>212</v>
      </c>
      <c r="G245" s="150" t="s">
        <v>345</v>
      </c>
      <c r="H245" s="111">
        <v>23240</v>
      </c>
      <c r="I245" s="112">
        <v>2026</v>
      </c>
      <c r="J245" s="10" t="s">
        <v>2</v>
      </c>
      <c r="K245" s="10" t="s">
        <v>147</v>
      </c>
      <c r="L245" s="109">
        <v>3076800</v>
      </c>
      <c r="M245" s="97">
        <v>5307</v>
      </c>
      <c r="N245" s="109">
        <v>769200</v>
      </c>
      <c r="O245" s="11" t="s">
        <v>12</v>
      </c>
      <c r="P245" s="11">
        <f>SUM(L245,N245)</f>
        <v>3846000</v>
      </c>
      <c r="S245" s="11">
        <f>SUM(P245:Q245)</f>
        <v>3846000</v>
      </c>
    </row>
    <row r="246" spans="1:21" x14ac:dyDescent="0.3">
      <c r="A246" s="151"/>
      <c r="B246" s="162"/>
      <c r="C246" s="151"/>
      <c r="D246" s="154"/>
      <c r="E246" s="154"/>
      <c r="F246" s="153"/>
      <c r="G246" s="153"/>
      <c r="H246" s="111">
        <v>23240</v>
      </c>
      <c r="I246" s="112">
        <v>2026</v>
      </c>
      <c r="J246" s="10" t="s">
        <v>22</v>
      </c>
      <c r="K246" s="10" t="s">
        <v>147</v>
      </c>
      <c r="L246" s="109">
        <v>153599.99999999997</v>
      </c>
      <c r="M246" s="97">
        <v>5307</v>
      </c>
      <c r="N246" s="109">
        <v>38400</v>
      </c>
      <c r="O246" s="11" t="s">
        <v>12</v>
      </c>
      <c r="P246" s="11">
        <f t="shared" ref="P246:P248" si="112">SUM(L246,N246)</f>
        <v>191999.99999999997</v>
      </c>
      <c r="S246" s="11">
        <f t="shared" ref="S246:S248" si="113">SUM(P246:Q246)</f>
        <v>191999.99999999997</v>
      </c>
    </row>
    <row r="247" spans="1:21" x14ac:dyDescent="0.3">
      <c r="A247" s="151"/>
      <c r="B247" s="162"/>
      <c r="C247" s="151"/>
      <c r="D247" s="154"/>
      <c r="E247" s="154"/>
      <c r="F247" s="153"/>
      <c r="G247" s="153"/>
      <c r="H247" s="111">
        <v>23240</v>
      </c>
      <c r="I247" s="112">
        <v>2026</v>
      </c>
      <c r="J247" s="10" t="s">
        <v>19</v>
      </c>
      <c r="K247" s="10" t="s">
        <v>147</v>
      </c>
      <c r="L247" s="109">
        <v>12692800</v>
      </c>
      <c r="M247" s="97">
        <v>5307</v>
      </c>
      <c r="N247" s="109">
        <v>3173200</v>
      </c>
      <c r="O247" s="11" t="s">
        <v>12</v>
      </c>
      <c r="P247" s="11">
        <f t="shared" si="112"/>
        <v>15866000</v>
      </c>
      <c r="S247" s="11">
        <f t="shared" si="113"/>
        <v>15866000</v>
      </c>
    </row>
    <row r="248" spans="1:21" x14ac:dyDescent="0.3">
      <c r="A248" s="151"/>
      <c r="B248" s="162"/>
      <c r="C248" s="151"/>
      <c r="D248" s="154"/>
      <c r="E248" s="154"/>
      <c r="F248" s="153"/>
      <c r="G248" s="153"/>
      <c r="H248" s="111">
        <v>23240</v>
      </c>
      <c r="I248" s="112">
        <v>2026</v>
      </c>
      <c r="J248" s="10" t="s">
        <v>13</v>
      </c>
      <c r="K248" s="10" t="s">
        <v>147</v>
      </c>
      <c r="L248" s="109">
        <v>76799.999999999985</v>
      </c>
      <c r="M248" s="97">
        <v>5307</v>
      </c>
      <c r="N248" s="109">
        <v>19200</v>
      </c>
      <c r="O248" s="11" t="s">
        <v>12</v>
      </c>
      <c r="P248" s="11">
        <f t="shared" si="112"/>
        <v>95999.999999999985</v>
      </c>
      <c r="S248" s="11">
        <f t="shared" si="113"/>
        <v>95999.999999999985</v>
      </c>
    </row>
    <row r="249" spans="1:21" ht="16.2" customHeight="1" x14ac:dyDescent="0.3">
      <c r="A249" s="145"/>
      <c r="B249" s="147"/>
      <c r="C249" s="145"/>
      <c r="D249" s="148"/>
      <c r="E249" s="148"/>
      <c r="F249" s="145"/>
      <c r="G249" s="145"/>
      <c r="H249" s="28"/>
      <c r="I249" s="32" t="s">
        <v>26</v>
      </c>
      <c r="J249" s="29"/>
      <c r="K249" s="29"/>
      <c r="L249" s="30">
        <f>SUM(L245:L248)</f>
        <v>16000000</v>
      </c>
      <c r="M249" s="30"/>
      <c r="N249" s="30">
        <f t="shared" ref="N249:S249" si="114">SUM(N245:N248)</f>
        <v>4000000</v>
      </c>
      <c r="O249" s="30"/>
      <c r="P249" s="30">
        <f t="shared" si="114"/>
        <v>20000000</v>
      </c>
      <c r="Q249" s="30">
        <f t="shared" si="114"/>
        <v>0</v>
      </c>
      <c r="R249" s="30"/>
      <c r="S249" s="30">
        <f t="shared" si="114"/>
        <v>20000000</v>
      </c>
    </row>
    <row r="250" spans="1:21" ht="12.75" customHeight="1" x14ac:dyDescent="0.3">
      <c r="A250" s="144" t="s">
        <v>364</v>
      </c>
      <c r="B250" s="146">
        <v>221008</v>
      </c>
      <c r="C250" s="144" t="s">
        <v>214</v>
      </c>
      <c r="D250" s="146" t="s">
        <v>28</v>
      </c>
      <c r="E250" s="146" t="s">
        <v>326</v>
      </c>
      <c r="F250" s="144" t="s">
        <v>168</v>
      </c>
      <c r="G250" s="144" t="s">
        <v>346</v>
      </c>
      <c r="H250" s="31">
        <v>23113</v>
      </c>
      <c r="I250" s="10">
        <v>2024</v>
      </c>
      <c r="J250" s="10" t="s">
        <v>2</v>
      </c>
      <c r="K250" s="10" t="s">
        <v>199</v>
      </c>
      <c r="L250" s="11">
        <v>0</v>
      </c>
      <c r="M250" s="97" t="s">
        <v>152</v>
      </c>
      <c r="N250" s="11">
        <v>0</v>
      </c>
      <c r="O250" s="10" t="s">
        <v>12</v>
      </c>
      <c r="P250" s="11">
        <f>SUM(L250,N250)</f>
        <v>0</v>
      </c>
      <c r="S250" s="11">
        <f>SUM(P250:Q250)</f>
        <v>0</v>
      </c>
    </row>
    <row r="251" spans="1:21" ht="12.75" customHeight="1" x14ac:dyDescent="0.3">
      <c r="A251" s="151"/>
      <c r="B251" s="162"/>
      <c r="C251" s="151"/>
      <c r="D251" s="162"/>
      <c r="E251" s="162"/>
      <c r="F251" s="151"/>
      <c r="G251" s="151"/>
      <c r="H251" s="31">
        <v>23113</v>
      </c>
      <c r="I251" s="10">
        <v>2024</v>
      </c>
      <c r="J251" s="10" t="s">
        <v>19</v>
      </c>
      <c r="K251" s="10" t="s">
        <v>199</v>
      </c>
      <c r="L251" s="11">
        <v>0</v>
      </c>
      <c r="M251" s="97" t="s">
        <v>152</v>
      </c>
      <c r="N251" s="11">
        <v>0</v>
      </c>
      <c r="O251" s="10" t="s">
        <v>12</v>
      </c>
      <c r="P251" s="11">
        <f t="shared" ref="P251" si="115">SUM(L251,N251)</f>
        <v>0</v>
      </c>
      <c r="S251" s="11">
        <f t="shared" ref="S251" si="116">SUM(P251:Q251)</f>
        <v>0</v>
      </c>
    </row>
    <row r="252" spans="1:21" ht="112.8" customHeight="1" x14ac:dyDescent="0.3">
      <c r="A252" s="145"/>
      <c r="B252" s="148"/>
      <c r="C252" s="145"/>
      <c r="D252" s="148"/>
      <c r="E252" s="148"/>
      <c r="F252" s="152"/>
      <c r="G252" s="152"/>
      <c r="H252" s="28"/>
      <c r="I252" s="32" t="s">
        <v>26</v>
      </c>
      <c r="J252" s="29"/>
      <c r="K252" s="29"/>
      <c r="L252" s="30">
        <f>SUM(L250:L251)</f>
        <v>0</v>
      </c>
      <c r="M252" s="30"/>
      <c r="N252" s="30">
        <f t="shared" ref="N252:S252" si="117">SUM(N250:N251)</f>
        <v>0</v>
      </c>
      <c r="O252" s="30"/>
      <c r="P252" s="30">
        <f t="shared" si="117"/>
        <v>0</v>
      </c>
      <c r="Q252" s="30">
        <f t="shared" si="117"/>
        <v>0</v>
      </c>
      <c r="R252" s="30"/>
      <c r="S252" s="30">
        <f t="shared" si="117"/>
        <v>0</v>
      </c>
    </row>
    <row r="253" spans="1:21" ht="12.75" customHeight="1" x14ac:dyDescent="0.3">
      <c r="A253" s="144" t="s">
        <v>376</v>
      </c>
      <c r="B253" s="146">
        <v>221008</v>
      </c>
      <c r="C253" s="144" t="s">
        <v>214</v>
      </c>
      <c r="D253" s="146" t="s">
        <v>28</v>
      </c>
      <c r="E253" s="146" t="s">
        <v>326</v>
      </c>
      <c r="F253" s="144" t="s">
        <v>168</v>
      </c>
      <c r="G253" s="144" t="s">
        <v>346</v>
      </c>
      <c r="H253" s="31">
        <v>23464</v>
      </c>
      <c r="I253" s="10">
        <v>2024</v>
      </c>
      <c r="J253" s="10" t="s">
        <v>2</v>
      </c>
      <c r="K253" s="10" t="s">
        <v>377</v>
      </c>
      <c r="L253" s="11">
        <v>323028</v>
      </c>
      <c r="M253" s="97" t="s">
        <v>152</v>
      </c>
      <c r="N253" s="11">
        <v>36972</v>
      </c>
      <c r="O253" s="10" t="s">
        <v>12</v>
      </c>
      <c r="P253" s="11">
        <f>SUM(L253,N253)</f>
        <v>360000</v>
      </c>
      <c r="S253" s="11">
        <f>SUM(P253:Q253)</f>
        <v>360000</v>
      </c>
    </row>
    <row r="254" spans="1:21" ht="12.75" customHeight="1" x14ac:dyDescent="0.3">
      <c r="A254" s="151"/>
      <c r="B254" s="162"/>
      <c r="C254" s="151"/>
      <c r="D254" s="162"/>
      <c r="E254" s="162"/>
      <c r="F254" s="151"/>
      <c r="G254" s="151"/>
      <c r="H254" s="31">
        <v>23464</v>
      </c>
      <c r="I254" s="10">
        <v>2024</v>
      </c>
      <c r="J254" s="10" t="s">
        <v>19</v>
      </c>
      <c r="K254" s="10" t="s">
        <v>377</v>
      </c>
      <c r="L254" s="11">
        <v>1100000</v>
      </c>
      <c r="M254" s="97" t="s">
        <v>158</v>
      </c>
      <c r="N254" s="11">
        <v>125899.92</v>
      </c>
      <c r="O254" s="10" t="s">
        <v>12</v>
      </c>
      <c r="P254" s="11">
        <f>SUM(L254,N254)</f>
        <v>1225899.92</v>
      </c>
      <c r="S254" s="11">
        <f>SUM(P254:Q254)</f>
        <v>1225899.92</v>
      </c>
    </row>
    <row r="255" spans="1:21" ht="12.75" customHeight="1" x14ac:dyDescent="0.3">
      <c r="A255" s="151"/>
      <c r="B255" s="162"/>
      <c r="C255" s="151"/>
      <c r="D255" s="162"/>
      <c r="E255" s="162"/>
      <c r="F255" s="151"/>
      <c r="G255" s="151"/>
      <c r="H255" s="31">
        <v>23464</v>
      </c>
      <c r="I255" s="10">
        <v>2024</v>
      </c>
      <c r="J255" s="10" t="s">
        <v>19</v>
      </c>
      <c r="K255" s="10" t="s">
        <v>377</v>
      </c>
      <c r="L255" s="11">
        <v>1292112</v>
      </c>
      <c r="M255" s="97" t="s">
        <v>152</v>
      </c>
      <c r="N255" s="11">
        <v>147888</v>
      </c>
      <c r="O255" s="10" t="s">
        <v>12</v>
      </c>
      <c r="P255" s="11">
        <f t="shared" ref="P255" si="118">SUM(L255,N255)</f>
        <v>1440000</v>
      </c>
      <c r="S255" s="11">
        <f t="shared" ref="S255" si="119">SUM(P255:Q255)</f>
        <v>1440000</v>
      </c>
    </row>
    <row r="256" spans="1:21" ht="100.2" customHeight="1" x14ac:dyDescent="0.3">
      <c r="A256" s="145"/>
      <c r="B256" s="148"/>
      <c r="C256" s="145"/>
      <c r="D256" s="148"/>
      <c r="E256" s="148"/>
      <c r="F256" s="152"/>
      <c r="G256" s="152"/>
      <c r="H256" s="28"/>
      <c r="I256" s="32" t="s">
        <v>26</v>
      </c>
      <c r="J256" s="29"/>
      <c r="K256" s="29"/>
      <c r="L256" s="30">
        <f>SUM(L253:L255)</f>
        <v>2715140</v>
      </c>
      <c r="M256" s="30"/>
      <c r="N256" s="30">
        <f t="shared" ref="N256:S256" si="120">SUM(N253:N255)</f>
        <v>310759.92</v>
      </c>
      <c r="O256" s="30"/>
      <c r="P256" s="30">
        <f t="shared" si="120"/>
        <v>3025899.92</v>
      </c>
      <c r="Q256" s="30">
        <f t="shared" si="120"/>
        <v>0</v>
      </c>
      <c r="R256" s="30"/>
      <c r="S256" s="30">
        <f t="shared" si="120"/>
        <v>3025899.92</v>
      </c>
    </row>
    <row r="257" spans="1:21" ht="12.75" customHeight="1" x14ac:dyDescent="0.3">
      <c r="A257" s="155" t="s">
        <v>398</v>
      </c>
      <c r="B257" s="159">
        <v>230101</v>
      </c>
      <c r="C257" s="155" t="s">
        <v>399</v>
      </c>
      <c r="D257" s="159" t="s">
        <v>34</v>
      </c>
      <c r="E257" s="159" t="s">
        <v>55</v>
      </c>
      <c r="F257" s="155" t="s">
        <v>400</v>
      </c>
      <c r="G257" s="155" t="s">
        <v>401</v>
      </c>
      <c r="H257" s="110">
        <v>23415</v>
      </c>
      <c r="I257" s="74">
        <v>2024</v>
      </c>
      <c r="J257" s="74" t="s">
        <v>2</v>
      </c>
      <c r="K257" s="74" t="s">
        <v>24</v>
      </c>
      <c r="L257" s="101">
        <v>144631.20000000001</v>
      </c>
      <c r="M257" s="74" t="s">
        <v>402</v>
      </c>
      <c r="N257" s="101">
        <v>36157.800000000003</v>
      </c>
      <c r="O257" s="10" t="s">
        <v>12</v>
      </c>
      <c r="P257" s="11">
        <f>SUM(N257,L257)</f>
        <v>180789</v>
      </c>
      <c r="S257" s="11">
        <f>SUM(Q257,P257)</f>
        <v>180789</v>
      </c>
      <c r="U257" s="17"/>
    </row>
    <row r="258" spans="1:21" ht="12.75" customHeight="1" x14ac:dyDescent="0.3">
      <c r="A258" s="155"/>
      <c r="B258" s="159"/>
      <c r="C258" s="155"/>
      <c r="D258" s="159"/>
      <c r="E258" s="159"/>
      <c r="F258" s="155"/>
      <c r="G258" s="155"/>
      <c r="H258" s="110">
        <v>23415</v>
      </c>
      <c r="I258" s="74">
        <v>2024</v>
      </c>
      <c r="J258" s="74" t="s">
        <v>19</v>
      </c>
      <c r="K258" s="74" t="s">
        <v>24</v>
      </c>
      <c r="L258" s="101">
        <v>655368.80000000005</v>
      </c>
      <c r="M258" s="74" t="s">
        <v>402</v>
      </c>
      <c r="N258" s="101">
        <v>163842.20000000001</v>
      </c>
      <c r="O258" s="10" t="s">
        <v>12</v>
      </c>
      <c r="P258" s="11">
        <f>SUM(N258,L258)</f>
        <v>819211</v>
      </c>
      <c r="S258" s="11">
        <f>SUM(Q258,P258)</f>
        <v>819211</v>
      </c>
      <c r="U258" s="17"/>
    </row>
    <row r="259" spans="1:21" ht="32.4" customHeight="1" x14ac:dyDescent="0.3">
      <c r="A259" s="155"/>
      <c r="B259" s="159"/>
      <c r="C259" s="155"/>
      <c r="D259" s="165"/>
      <c r="E259" s="165"/>
      <c r="F259" s="155"/>
      <c r="G259" s="156"/>
      <c r="H259" s="28"/>
      <c r="I259" s="32" t="s">
        <v>26</v>
      </c>
      <c r="J259" s="29"/>
      <c r="K259" s="29"/>
      <c r="L259" s="30">
        <f>SUM(L257:L258)</f>
        <v>800000</v>
      </c>
      <c r="M259" s="30"/>
      <c r="N259" s="30">
        <f t="shared" ref="N259:S259" si="121">SUM(N257:N258)</f>
        <v>200000</v>
      </c>
      <c r="O259" s="30"/>
      <c r="P259" s="30">
        <f t="shared" si="121"/>
        <v>1000000</v>
      </c>
      <c r="Q259" s="30"/>
      <c r="R259" s="30"/>
      <c r="S259" s="30">
        <f t="shared" si="121"/>
        <v>1000000</v>
      </c>
      <c r="U259" s="17"/>
    </row>
    <row r="260" spans="1:21" x14ac:dyDescent="0.3">
      <c r="A260" s="151" t="s">
        <v>403</v>
      </c>
      <c r="B260" s="162">
        <v>211002</v>
      </c>
      <c r="C260" s="151" t="s">
        <v>404</v>
      </c>
      <c r="D260" s="146" t="s">
        <v>34</v>
      </c>
      <c r="E260" s="146" t="s">
        <v>55</v>
      </c>
      <c r="F260" s="151" t="s">
        <v>405</v>
      </c>
      <c r="G260" s="151" t="s">
        <v>406</v>
      </c>
      <c r="H260" s="131">
        <v>22568</v>
      </c>
      <c r="I260" s="132">
        <v>2024</v>
      </c>
      <c r="J260" s="133" t="s">
        <v>2</v>
      </c>
      <c r="K260" s="133" t="s">
        <v>24</v>
      </c>
      <c r="L260" s="134">
        <v>800000</v>
      </c>
      <c r="M260" s="135">
        <v>5307</v>
      </c>
      <c r="N260" s="134">
        <v>200000</v>
      </c>
      <c r="O260" s="133" t="s">
        <v>12</v>
      </c>
      <c r="P260" s="134">
        <f>SUM(N260,L260)</f>
        <v>1000000</v>
      </c>
      <c r="Q260" s="134"/>
      <c r="R260" s="133"/>
      <c r="S260" s="134">
        <f>SUM(P260:Q260)</f>
        <v>1000000</v>
      </c>
      <c r="U260" s="81"/>
    </row>
    <row r="261" spans="1:21" x14ac:dyDescent="0.3">
      <c r="A261" s="151"/>
      <c r="B261" s="162"/>
      <c r="C261" s="151"/>
      <c r="D261" s="158"/>
      <c r="E261" s="169"/>
      <c r="F261" s="151"/>
      <c r="G261" s="151"/>
      <c r="H261" s="111">
        <v>22568</v>
      </c>
      <c r="I261" s="128">
        <v>2024</v>
      </c>
      <c r="J261" s="10" t="s">
        <v>19</v>
      </c>
      <c r="K261" s="133" t="s">
        <v>24</v>
      </c>
      <c r="L261" s="11">
        <v>2740000</v>
      </c>
      <c r="M261" s="135">
        <v>5307</v>
      </c>
      <c r="N261" s="11">
        <v>685000</v>
      </c>
      <c r="O261" s="10" t="s">
        <v>12</v>
      </c>
      <c r="P261" s="11">
        <f>SUM(N261,L261)</f>
        <v>3425000</v>
      </c>
      <c r="S261" s="11">
        <f>SUM(P261:Q261)</f>
        <v>3425000</v>
      </c>
      <c r="U261" s="81"/>
    </row>
    <row r="262" spans="1:21" x14ac:dyDescent="0.3">
      <c r="A262" s="151"/>
      <c r="B262" s="162"/>
      <c r="C262" s="151"/>
      <c r="D262" s="158"/>
      <c r="E262" s="169"/>
      <c r="F262" s="151"/>
      <c r="G262" s="151"/>
      <c r="H262" s="111">
        <v>22568</v>
      </c>
      <c r="I262" s="128">
        <v>2024</v>
      </c>
      <c r="J262" s="10" t="s">
        <v>13</v>
      </c>
      <c r="K262" s="133" t="s">
        <v>24</v>
      </c>
      <c r="L262" s="11">
        <v>60000</v>
      </c>
      <c r="M262" s="135">
        <v>5307</v>
      </c>
      <c r="N262" s="11">
        <v>15000</v>
      </c>
      <c r="O262" s="10" t="s">
        <v>12</v>
      </c>
      <c r="P262" s="11">
        <f>SUM(N262,L262)</f>
        <v>75000</v>
      </c>
      <c r="S262" s="11">
        <f>SUM(P262:Q262)</f>
        <v>75000</v>
      </c>
      <c r="U262" s="17"/>
    </row>
    <row r="263" spans="1:21" ht="119.4" customHeight="1" x14ac:dyDescent="0.3">
      <c r="A263" s="145"/>
      <c r="B263" s="147"/>
      <c r="C263" s="145"/>
      <c r="D263" s="148"/>
      <c r="E263" s="170"/>
      <c r="F263" s="145"/>
      <c r="G263" s="145"/>
      <c r="H263" s="136"/>
      <c r="I263" s="32" t="s">
        <v>26</v>
      </c>
      <c r="J263" s="29"/>
      <c r="K263" s="29"/>
      <c r="L263" s="30">
        <f>SUM(L260:L262)</f>
        <v>3600000</v>
      </c>
      <c r="M263" s="30"/>
      <c r="N263" s="30">
        <f>SUM(N260:N262)</f>
        <v>900000</v>
      </c>
      <c r="O263" s="30"/>
      <c r="P263" s="30">
        <f>SUM(P260:P262)</f>
        <v>4500000</v>
      </c>
      <c r="Q263" s="30">
        <f>SUM(Q260:Q262)</f>
        <v>0</v>
      </c>
      <c r="R263" s="30"/>
      <c r="S263" s="30">
        <f>SUM(S260:S262)</f>
        <v>4500000</v>
      </c>
      <c r="U263" s="17"/>
    </row>
    <row r="264" spans="1:21" x14ac:dyDescent="0.3">
      <c r="A264" s="155" t="s">
        <v>407</v>
      </c>
      <c r="B264" s="159">
        <v>210801</v>
      </c>
      <c r="C264" s="155" t="s">
        <v>408</v>
      </c>
      <c r="D264" s="159" t="s">
        <v>55</v>
      </c>
      <c r="E264" s="159" t="s">
        <v>55</v>
      </c>
      <c r="F264" s="155" t="s">
        <v>405</v>
      </c>
      <c r="G264" s="155" t="s">
        <v>371</v>
      </c>
      <c r="H264" s="110">
        <v>22565</v>
      </c>
      <c r="I264" s="74">
        <v>2024</v>
      </c>
      <c r="J264" s="74" t="s">
        <v>14</v>
      </c>
      <c r="K264" s="74" t="s">
        <v>24</v>
      </c>
      <c r="L264" s="101">
        <v>472000</v>
      </c>
      <c r="M264" s="129">
        <v>5307</v>
      </c>
      <c r="N264" s="101">
        <v>118000</v>
      </c>
      <c r="O264" s="10" t="s">
        <v>12</v>
      </c>
      <c r="P264" s="11">
        <f>SUM(N264,L264)</f>
        <v>590000</v>
      </c>
      <c r="S264" s="11">
        <f>SUM(Q264,P264)</f>
        <v>590000</v>
      </c>
      <c r="U264" s="17"/>
    </row>
    <row r="265" spans="1:21" ht="26.4" customHeight="1" x14ac:dyDescent="0.3">
      <c r="A265" s="155"/>
      <c r="B265" s="159"/>
      <c r="C265" s="155"/>
      <c r="D265" s="165"/>
      <c r="E265" s="165"/>
      <c r="F265" s="155"/>
      <c r="G265" s="156"/>
      <c r="H265" s="28"/>
      <c r="I265" s="32" t="s">
        <v>26</v>
      </c>
      <c r="J265" s="29"/>
      <c r="K265" s="29"/>
      <c r="L265" s="30">
        <f>SUM(L264:L264)</f>
        <v>472000</v>
      </c>
      <c r="M265" s="30"/>
      <c r="N265" s="30">
        <f>SUM(N264:N264)</f>
        <v>118000</v>
      </c>
      <c r="O265" s="30"/>
      <c r="P265" s="30">
        <f>SUM(P264:P264)</f>
        <v>590000</v>
      </c>
      <c r="Q265" s="30">
        <f>SUM(Q264:Q264)</f>
        <v>0</v>
      </c>
      <c r="R265" s="30"/>
      <c r="S265" s="30">
        <f>SUM(S264:S264)</f>
        <v>590000</v>
      </c>
      <c r="U265" s="17"/>
    </row>
    <row r="266" spans="1:21" ht="12.75" customHeight="1" x14ac:dyDescent="0.3">
      <c r="A266" s="155" t="s">
        <v>380</v>
      </c>
      <c r="B266" s="159">
        <v>200722</v>
      </c>
      <c r="C266" s="155" t="s">
        <v>381</v>
      </c>
      <c r="D266" s="159" t="s">
        <v>28</v>
      </c>
      <c r="E266" s="159" t="s">
        <v>382</v>
      </c>
      <c r="F266" s="155">
        <v>1117</v>
      </c>
      <c r="G266" s="155" t="s">
        <v>383</v>
      </c>
      <c r="H266" s="110">
        <v>22349</v>
      </c>
      <c r="I266" s="74">
        <v>2024</v>
      </c>
      <c r="J266" s="74" t="s">
        <v>19</v>
      </c>
      <c r="K266" s="74" t="s">
        <v>24</v>
      </c>
      <c r="L266" s="101">
        <v>750000</v>
      </c>
      <c r="M266" s="74" t="s">
        <v>48</v>
      </c>
      <c r="N266" s="101">
        <v>85840.855901036528</v>
      </c>
      <c r="O266" s="10" t="s">
        <v>12</v>
      </c>
      <c r="P266" s="11">
        <f>SUM(N266,L266)</f>
        <v>835840.85590103653</v>
      </c>
      <c r="S266" s="11">
        <f>SUM(Q266,P266)</f>
        <v>835840.85590103653</v>
      </c>
      <c r="U266" s="17"/>
    </row>
    <row r="267" spans="1:21" ht="70.8" customHeight="1" x14ac:dyDescent="0.3">
      <c r="A267" s="155"/>
      <c r="B267" s="159"/>
      <c r="C267" s="155"/>
      <c r="D267" s="165"/>
      <c r="E267" s="165"/>
      <c r="F267" s="155"/>
      <c r="G267" s="156"/>
      <c r="H267" s="28"/>
      <c r="I267" s="32" t="s">
        <v>26</v>
      </c>
      <c r="J267" s="29"/>
      <c r="K267" s="29"/>
      <c r="L267" s="30">
        <f>SUM(L266:L266)</f>
        <v>750000</v>
      </c>
      <c r="M267" s="30"/>
      <c r="N267" s="30">
        <f>SUM(N266:N266)</f>
        <v>85840.855901036528</v>
      </c>
      <c r="O267" s="30"/>
      <c r="P267" s="30">
        <f>SUM(P266:P266)</f>
        <v>835840.85590103653</v>
      </c>
      <c r="Q267" s="30">
        <f>SUM(Q266:Q266)</f>
        <v>0</v>
      </c>
      <c r="R267" s="30"/>
      <c r="S267" s="30">
        <f>SUM(S266:S266)</f>
        <v>835840.85590103653</v>
      </c>
      <c r="U267" s="17"/>
    </row>
    <row r="268" spans="1:21" x14ac:dyDescent="0.3">
      <c r="A268" s="144" t="s">
        <v>387</v>
      </c>
      <c r="B268" s="146">
        <v>200512</v>
      </c>
      <c r="C268" s="144" t="s">
        <v>388</v>
      </c>
      <c r="D268" s="146" t="s">
        <v>34</v>
      </c>
      <c r="E268" s="146" t="s">
        <v>55</v>
      </c>
      <c r="F268" s="144" t="s">
        <v>143</v>
      </c>
      <c r="G268" s="144" t="s">
        <v>84</v>
      </c>
      <c r="H268" s="111">
        <v>22258</v>
      </c>
      <c r="I268" s="128">
        <v>2024</v>
      </c>
      <c r="J268" s="10" t="s">
        <v>13</v>
      </c>
      <c r="K268" s="10" t="s">
        <v>24</v>
      </c>
      <c r="L268" s="83">
        <v>4000000</v>
      </c>
      <c r="M268" s="97">
        <v>5307</v>
      </c>
      <c r="N268" s="83">
        <f>1.25*L268-L268</f>
        <v>1000000</v>
      </c>
      <c r="O268" s="84" t="s">
        <v>12</v>
      </c>
      <c r="P268" s="83">
        <f>SUM(N268,L268)</f>
        <v>5000000</v>
      </c>
      <c r="S268" s="11">
        <f>SUM(Q268,P268)</f>
        <v>5000000</v>
      </c>
      <c r="U268" s="17"/>
    </row>
    <row r="269" spans="1:21" ht="29.4" customHeight="1" x14ac:dyDescent="0.3">
      <c r="A269" s="145"/>
      <c r="B269" s="147"/>
      <c r="C269" s="145"/>
      <c r="D269" s="147"/>
      <c r="E269" s="147"/>
      <c r="F269" s="145"/>
      <c r="G269" s="145"/>
      <c r="H269" s="28"/>
      <c r="I269" s="32" t="s">
        <v>26</v>
      </c>
      <c r="J269" s="29"/>
      <c r="K269" s="29"/>
      <c r="L269" s="30">
        <f>SUM(L268:L268)</f>
        <v>4000000</v>
      </c>
      <c r="M269" s="65"/>
      <c r="N269" s="30">
        <f>SUM(N268:N268)</f>
        <v>1000000</v>
      </c>
      <c r="O269" s="65"/>
      <c r="P269" s="30">
        <f>SUM(P268:P268)</f>
        <v>5000000</v>
      </c>
      <c r="Q269" s="30">
        <f>SUM(Q268:Q268)</f>
        <v>0</v>
      </c>
      <c r="R269" s="65"/>
      <c r="S269" s="30">
        <f>SUM(S268:S268)</f>
        <v>5000000</v>
      </c>
      <c r="U269" s="17"/>
    </row>
    <row r="270" spans="1:21" ht="12.75" customHeight="1" x14ac:dyDescent="0.3">
      <c r="A270" s="144" t="s">
        <v>252</v>
      </c>
      <c r="B270" s="146">
        <v>190903</v>
      </c>
      <c r="C270" s="144" t="s">
        <v>49</v>
      </c>
      <c r="D270" s="146" t="s">
        <v>34</v>
      </c>
      <c r="E270" s="146" t="s">
        <v>55</v>
      </c>
      <c r="F270" s="144" t="s">
        <v>142</v>
      </c>
      <c r="G270" s="144" t="s">
        <v>340</v>
      </c>
      <c r="H270" s="31">
        <v>22262</v>
      </c>
      <c r="I270" s="10">
        <v>2024</v>
      </c>
      <c r="J270" s="10" t="s">
        <v>13</v>
      </c>
      <c r="K270" s="10" t="s">
        <v>24</v>
      </c>
      <c r="L270" s="11">
        <v>4200000</v>
      </c>
      <c r="M270" s="97">
        <v>5307</v>
      </c>
      <c r="N270" s="11">
        <v>1050000</v>
      </c>
      <c r="O270" s="10" t="s">
        <v>12</v>
      </c>
      <c r="P270" s="11">
        <f>SUM(N270,L270)</f>
        <v>5250000</v>
      </c>
      <c r="S270" s="11">
        <f>SUM(Q270,P270)</f>
        <v>5250000</v>
      </c>
    </row>
    <row r="271" spans="1:21" ht="30" customHeight="1" x14ac:dyDescent="0.3">
      <c r="A271" s="145"/>
      <c r="B271" s="148"/>
      <c r="C271" s="145"/>
      <c r="D271" s="148"/>
      <c r="E271" s="148"/>
      <c r="F271" s="152"/>
      <c r="G271" s="152"/>
      <c r="H271" s="28"/>
      <c r="I271" s="32" t="s">
        <v>26</v>
      </c>
      <c r="J271" s="29"/>
      <c r="K271" s="29"/>
      <c r="L271" s="30">
        <f>SUM(L270:L270)</f>
        <v>4200000</v>
      </c>
      <c r="M271" s="30"/>
      <c r="N271" s="30">
        <f>SUM(N270:N270)</f>
        <v>1050000</v>
      </c>
      <c r="O271" s="30"/>
      <c r="P271" s="30">
        <f>SUM(P270:P270)</f>
        <v>5250000</v>
      </c>
      <c r="Q271" s="30">
        <f>SUM(Q270:Q270)</f>
        <v>0</v>
      </c>
      <c r="R271" s="30"/>
      <c r="S271" s="30">
        <f>SUM(S270:S270)</f>
        <v>5250000</v>
      </c>
    </row>
    <row r="272" spans="1:21" x14ac:dyDescent="0.3">
      <c r="A272" s="144" t="s">
        <v>411</v>
      </c>
      <c r="B272" s="146">
        <v>200508</v>
      </c>
      <c r="C272" s="144" t="s">
        <v>412</v>
      </c>
      <c r="D272" s="146" t="s">
        <v>34</v>
      </c>
      <c r="E272" s="149" t="s">
        <v>61</v>
      </c>
      <c r="F272" s="144" t="s">
        <v>413</v>
      </c>
      <c r="G272" s="144" t="s">
        <v>414</v>
      </c>
      <c r="H272" s="111">
        <v>22267</v>
      </c>
      <c r="I272" s="128">
        <v>2024</v>
      </c>
      <c r="J272" s="10" t="s">
        <v>13</v>
      </c>
      <c r="K272" s="10" t="s">
        <v>24</v>
      </c>
      <c r="L272" s="11">
        <v>600000</v>
      </c>
      <c r="M272" s="97" t="s">
        <v>415</v>
      </c>
      <c r="N272" s="11">
        <v>0</v>
      </c>
      <c r="O272" s="10" t="s">
        <v>12</v>
      </c>
      <c r="P272" s="11">
        <f>SUM(N272,L272)</f>
        <v>600000</v>
      </c>
      <c r="Q272" s="11">
        <v>600000</v>
      </c>
      <c r="R272" s="10" t="s">
        <v>416</v>
      </c>
      <c r="S272" s="11">
        <f>SUM(Q272,P272)</f>
        <v>1200000</v>
      </c>
      <c r="T272" s="85"/>
      <c r="U272" s="17"/>
    </row>
    <row r="273" spans="1:21" ht="28.8" customHeight="1" x14ac:dyDescent="0.3">
      <c r="A273" s="145"/>
      <c r="B273" s="147"/>
      <c r="C273" s="145"/>
      <c r="D273" s="147"/>
      <c r="E273" s="147"/>
      <c r="F273" s="145"/>
      <c r="G273" s="145"/>
      <c r="H273" s="28"/>
      <c r="I273" s="32" t="s">
        <v>26</v>
      </c>
      <c r="J273" s="29"/>
      <c r="K273" s="29"/>
      <c r="L273" s="30">
        <f>SUM(L272)</f>
        <v>600000</v>
      </c>
      <c r="M273" s="65"/>
      <c r="N273" s="30">
        <f>SUM(N272)</f>
        <v>0</v>
      </c>
      <c r="O273" s="65"/>
      <c r="P273" s="30">
        <f>SUM(P272)</f>
        <v>600000</v>
      </c>
      <c r="Q273" s="30">
        <f>SUM(Q272)</f>
        <v>600000</v>
      </c>
      <c r="R273" s="65"/>
      <c r="S273" s="30">
        <f>SUM(S272)</f>
        <v>1200000</v>
      </c>
      <c r="T273" s="85"/>
      <c r="U273" s="17"/>
    </row>
    <row r="274" spans="1:21" x14ac:dyDescent="0.3">
      <c r="A274" s="144" t="s">
        <v>253</v>
      </c>
      <c r="B274" s="146">
        <v>200506</v>
      </c>
      <c r="C274" s="144" t="s">
        <v>81</v>
      </c>
      <c r="D274" s="146" t="s">
        <v>34</v>
      </c>
      <c r="E274" s="146" t="s">
        <v>55</v>
      </c>
      <c r="F274" s="144" t="s">
        <v>143</v>
      </c>
      <c r="G274" s="144" t="s">
        <v>347</v>
      </c>
      <c r="H274" s="111">
        <v>22266</v>
      </c>
      <c r="I274" s="112">
        <v>2024</v>
      </c>
      <c r="J274" s="10" t="s">
        <v>13</v>
      </c>
      <c r="K274" s="10" t="s">
        <v>24</v>
      </c>
      <c r="L274" s="83">
        <v>702240</v>
      </c>
      <c r="M274" s="97">
        <v>5307</v>
      </c>
      <c r="N274" s="83">
        <f t="shared" ref="N274" si="122">L274*1.25-L274</f>
        <v>175560</v>
      </c>
      <c r="O274" s="84" t="s">
        <v>12</v>
      </c>
      <c r="P274" s="83">
        <f t="shared" ref="P274" si="123">SUM(N274,L274)</f>
        <v>877800</v>
      </c>
      <c r="S274" s="11">
        <f t="shared" ref="S274" si="124">SUM(Q274,P274)</f>
        <v>877800</v>
      </c>
    </row>
    <row r="275" spans="1:21" ht="28.8" customHeight="1" x14ac:dyDescent="0.3">
      <c r="A275" s="145"/>
      <c r="B275" s="147"/>
      <c r="C275" s="145"/>
      <c r="D275" s="147"/>
      <c r="E275" s="147"/>
      <c r="F275" s="145"/>
      <c r="G275" s="145"/>
      <c r="H275" s="28"/>
      <c r="I275" s="32" t="s">
        <v>26</v>
      </c>
      <c r="J275" s="29"/>
      <c r="K275" s="29"/>
      <c r="L275" s="30">
        <f>SUM(L274:L274)</f>
        <v>702240</v>
      </c>
      <c r="M275" s="65"/>
      <c r="N275" s="30">
        <f>SUM(N274:N274)</f>
        <v>175560</v>
      </c>
      <c r="O275" s="65"/>
      <c r="P275" s="30">
        <f>SUM(P274:P274)</f>
        <v>877800</v>
      </c>
      <c r="Q275" s="30">
        <f>SUM(Q274:Q274)</f>
        <v>0</v>
      </c>
      <c r="R275" s="30"/>
      <c r="S275" s="30">
        <f>SUM(S274:S274)</f>
        <v>877800</v>
      </c>
    </row>
    <row r="276" spans="1:21" x14ac:dyDescent="0.3">
      <c r="A276" s="144" t="s">
        <v>386</v>
      </c>
      <c r="B276" s="146">
        <v>200506</v>
      </c>
      <c r="C276" s="144" t="s">
        <v>81</v>
      </c>
      <c r="D276" s="146" t="s">
        <v>34</v>
      </c>
      <c r="E276" s="146" t="s">
        <v>55</v>
      </c>
      <c r="F276" s="144" t="s">
        <v>143</v>
      </c>
      <c r="G276" s="144" t="s">
        <v>385</v>
      </c>
      <c r="H276" s="111">
        <v>22265</v>
      </c>
      <c r="I276" s="128">
        <v>2024</v>
      </c>
      <c r="J276" s="10" t="s">
        <v>13</v>
      </c>
      <c r="K276" s="10" t="s">
        <v>24</v>
      </c>
      <c r="L276" s="83">
        <v>702240</v>
      </c>
      <c r="M276" s="97">
        <v>5307</v>
      </c>
      <c r="N276" s="83">
        <f t="shared" ref="N276" si="125">L276*1.25-L276</f>
        <v>175560</v>
      </c>
      <c r="O276" s="84" t="s">
        <v>12</v>
      </c>
      <c r="P276" s="83">
        <f t="shared" ref="P276" si="126">SUM(N276,L276)</f>
        <v>877800</v>
      </c>
      <c r="S276" s="11">
        <f t="shared" ref="S276" si="127">SUM(Q276,P276)</f>
        <v>877800</v>
      </c>
      <c r="U276" s="17"/>
    </row>
    <row r="277" spans="1:21" ht="28.2" customHeight="1" x14ac:dyDescent="0.3">
      <c r="A277" s="145"/>
      <c r="B277" s="147"/>
      <c r="C277" s="145"/>
      <c r="D277" s="147"/>
      <c r="E277" s="147"/>
      <c r="F277" s="145"/>
      <c r="G277" s="145"/>
      <c r="H277" s="28"/>
      <c r="I277" s="32" t="s">
        <v>26</v>
      </c>
      <c r="J277" s="29"/>
      <c r="K277" s="29"/>
      <c r="L277" s="30">
        <f>SUM(L276:L276)</f>
        <v>702240</v>
      </c>
      <c r="M277" s="30"/>
      <c r="N277" s="30">
        <f>SUM(N276:N276)</f>
        <v>175560</v>
      </c>
      <c r="O277" s="30"/>
      <c r="P277" s="30">
        <f>SUM(P276:P276)</f>
        <v>877800</v>
      </c>
      <c r="Q277" s="30">
        <f>SUM(Q276:Q276)</f>
        <v>0</v>
      </c>
      <c r="R277" s="30"/>
      <c r="S277" s="30">
        <f>SUM(S276:S276)</f>
        <v>877800</v>
      </c>
      <c r="U277" s="17"/>
    </row>
    <row r="278" spans="1:21" x14ac:dyDescent="0.3">
      <c r="A278" s="144" t="s">
        <v>410</v>
      </c>
      <c r="B278" s="146">
        <v>200506</v>
      </c>
      <c r="C278" s="144" t="s">
        <v>81</v>
      </c>
      <c r="D278" s="146" t="s">
        <v>34</v>
      </c>
      <c r="E278" s="146" t="s">
        <v>55</v>
      </c>
      <c r="F278" s="144" t="s">
        <v>143</v>
      </c>
      <c r="G278" s="144" t="s">
        <v>385</v>
      </c>
      <c r="H278" s="111">
        <v>22264</v>
      </c>
      <c r="I278" s="128">
        <v>2024</v>
      </c>
      <c r="J278" s="10" t="s">
        <v>13</v>
      </c>
      <c r="K278" s="10" t="s">
        <v>24</v>
      </c>
      <c r="L278" s="83">
        <v>702240</v>
      </c>
      <c r="M278" s="97">
        <v>5307</v>
      </c>
      <c r="N278" s="83">
        <f t="shared" ref="N278" si="128">L278*1.25-L278</f>
        <v>175560</v>
      </c>
      <c r="O278" s="84" t="s">
        <v>12</v>
      </c>
      <c r="P278" s="83">
        <f t="shared" ref="P278" si="129">SUM(N278,L278)</f>
        <v>877800</v>
      </c>
      <c r="S278" s="11">
        <f t="shared" ref="S278" si="130">SUM(Q278,P278)</f>
        <v>877800</v>
      </c>
      <c r="U278" s="17"/>
    </row>
    <row r="279" spans="1:21" ht="30.6" customHeight="1" x14ac:dyDescent="0.3">
      <c r="A279" s="145"/>
      <c r="B279" s="147"/>
      <c r="C279" s="145"/>
      <c r="D279" s="147"/>
      <c r="E279" s="147"/>
      <c r="F279" s="145"/>
      <c r="G279" s="145"/>
      <c r="H279" s="28"/>
      <c r="I279" s="32" t="s">
        <v>26</v>
      </c>
      <c r="J279" s="29"/>
      <c r="K279" s="29"/>
      <c r="L279" s="30">
        <f>SUM(L278:L278)</f>
        <v>702240</v>
      </c>
      <c r="M279" s="30"/>
      <c r="N279" s="30">
        <f>SUM(N278:N278)</f>
        <v>175560</v>
      </c>
      <c r="O279" s="30"/>
      <c r="P279" s="30">
        <f>SUM(P278:P278)</f>
        <v>877800</v>
      </c>
      <c r="Q279" s="30">
        <f>SUM(Q278:Q278)</f>
        <v>0</v>
      </c>
      <c r="R279" s="30"/>
      <c r="S279" s="30">
        <f>SUM(S278:S278)</f>
        <v>877800</v>
      </c>
      <c r="U279" s="17"/>
    </row>
    <row r="280" spans="1:21" ht="12.75" customHeight="1" x14ac:dyDescent="0.3">
      <c r="A280" s="144" t="s">
        <v>384</v>
      </c>
      <c r="B280" s="146">
        <v>200514</v>
      </c>
      <c r="C280" s="144" t="s">
        <v>63</v>
      </c>
      <c r="D280" s="146" t="s">
        <v>34</v>
      </c>
      <c r="E280" s="146" t="s">
        <v>55</v>
      </c>
      <c r="F280" s="144" t="s">
        <v>143</v>
      </c>
      <c r="G280" s="144" t="s">
        <v>84</v>
      </c>
      <c r="H280" s="31">
        <v>22269</v>
      </c>
      <c r="I280" s="10">
        <v>2024</v>
      </c>
      <c r="J280" s="10" t="s">
        <v>13</v>
      </c>
      <c r="K280" s="10" t="s">
        <v>24</v>
      </c>
      <c r="L280" s="11">
        <v>800000</v>
      </c>
      <c r="M280" s="97">
        <v>5307</v>
      </c>
      <c r="N280" s="11">
        <f t="shared" ref="N280" si="131">L280*1.25-L280</f>
        <v>200000</v>
      </c>
      <c r="O280" s="10" t="s">
        <v>12</v>
      </c>
      <c r="P280" s="11">
        <f t="shared" ref="P280" si="132">SUM(L280,N280)</f>
        <v>1000000</v>
      </c>
      <c r="S280" s="11">
        <f t="shared" ref="S280" si="133">SUM(P280:Q280)</f>
        <v>1000000</v>
      </c>
      <c r="T280" s="85"/>
      <c r="U280" s="81"/>
    </row>
    <row r="281" spans="1:21" ht="31.8" customHeight="1" x14ac:dyDescent="0.3">
      <c r="A281" s="145"/>
      <c r="B281" s="147"/>
      <c r="C281" s="145"/>
      <c r="D281" s="147"/>
      <c r="E281" s="147"/>
      <c r="F281" s="145"/>
      <c r="G281" s="145"/>
      <c r="H281" s="28"/>
      <c r="I281" s="32" t="s">
        <v>26</v>
      </c>
      <c r="J281" s="29"/>
      <c r="K281" s="29"/>
      <c r="L281" s="30">
        <f>SUM(L280:L280)</f>
        <v>800000</v>
      </c>
      <c r="M281" s="65"/>
      <c r="N281" s="30">
        <f>SUM(N280:N280)</f>
        <v>200000</v>
      </c>
      <c r="O281" s="65"/>
      <c r="P281" s="30">
        <f>SUM(P280:P280)</f>
        <v>1000000</v>
      </c>
      <c r="Q281" s="30">
        <f>SUM(Q280:Q280)</f>
        <v>0</v>
      </c>
      <c r="R281" s="65"/>
      <c r="S281" s="30">
        <f>SUM(S280:S280)</f>
        <v>1000000</v>
      </c>
      <c r="U281" s="17"/>
    </row>
    <row r="282" spans="1:21" ht="12.75" customHeight="1" x14ac:dyDescent="0.3">
      <c r="A282" s="144" t="s">
        <v>254</v>
      </c>
      <c r="B282" s="146">
        <v>200514</v>
      </c>
      <c r="C282" s="144" t="s">
        <v>63</v>
      </c>
      <c r="D282" s="146" t="s">
        <v>34</v>
      </c>
      <c r="E282" s="146" t="s">
        <v>55</v>
      </c>
      <c r="F282" s="144" t="s">
        <v>143</v>
      </c>
      <c r="G282" s="144" t="s">
        <v>84</v>
      </c>
      <c r="H282" s="31">
        <v>22270</v>
      </c>
      <c r="I282" s="10">
        <v>2024</v>
      </c>
      <c r="J282" s="10" t="s">
        <v>13</v>
      </c>
      <c r="K282" s="10" t="s">
        <v>24</v>
      </c>
      <c r="L282" s="11">
        <v>800000</v>
      </c>
      <c r="M282" s="97">
        <v>5307</v>
      </c>
      <c r="N282" s="11">
        <f t="shared" ref="N282" si="134">L282*1.25-L282</f>
        <v>200000</v>
      </c>
      <c r="O282" s="10" t="s">
        <v>12</v>
      </c>
      <c r="P282" s="11">
        <f t="shared" ref="P282" si="135">SUM(L282,N282)</f>
        <v>1000000</v>
      </c>
      <c r="S282" s="11">
        <f t="shared" ref="S282" si="136">SUM(P282:Q282)</f>
        <v>1000000</v>
      </c>
      <c r="T282" s="85"/>
    </row>
    <row r="283" spans="1:21" ht="28.8" customHeight="1" x14ac:dyDescent="0.3">
      <c r="A283" s="145"/>
      <c r="B283" s="147"/>
      <c r="C283" s="145"/>
      <c r="D283" s="147"/>
      <c r="E283" s="147"/>
      <c r="F283" s="145"/>
      <c r="G283" s="145"/>
      <c r="H283" s="28"/>
      <c r="I283" s="32" t="s">
        <v>26</v>
      </c>
      <c r="J283" s="29"/>
      <c r="K283" s="29"/>
      <c r="L283" s="30">
        <f>SUM(L282:L282)</f>
        <v>800000</v>
      </c>
      <c r="M283" s="65"/>
      <c r="N283" s="30">
        <f>SUM(N282:N282)</f>
        <v>200000</v>
      </c>
      <c r="O283" s="65"/>
      <c r="P283" s="30">
        <f>SUM(P282:P282)</f>
        <v>1000000</v>
      </c>
      <c r="Q283" s="30">
        <f>SUM(Q282:Q282)</f>
        <v>0</v>
      </c>
      <c r="R283" s="65"/>
      <c r="S283" s="30">
        <f>SUM(S282:S282)</f>
        <v>1000000</v>
      </c>
    </row>
    <row r="284" spans="1:21" ht="12.75" customHeight="1" x14ac:dyDescent="0.3">
      <c r="A284" s="155" t="s">
        <v>389</v>
      </c>
      <c r="B284" s="159">
        <v>200721</v>
      </c>
      <c r="C284" s="155" t="s">
        <v>381</v>
      </c>
      <c r="D284" s="159" t="s">
        <v>28</v>
      </c>
      <c r="E284" s="159" t="s">
        <v>382</v>
      </c>
      <c r="F284" s="155">
        <v>1117</v>
      </c>
      <c r="G284" s="155" t="s">
        <v>390</v>
      </c>
      <c r="H284" s="110">
        <v>21406</v>
      </c>
      <c r="I284" s="74">
        <v>2024</v>
      </c>
      <c r="J284" s="74" t="s">
        <v>19</v>
      </c>
      <c r="K284" s="74" t="s">
        <v>24</v>
      </c>
      <c r="L284" s="101">
        <v>0</v>
      </c>
      <c r="M284" s="74" t="s">
        <v>47</v>
      </c>
      <c r="N284" s="101">
        <v>0</v>
      </c>
      <c r="O284" s="10" t="s">
        <v>12</v>
      </c>
      <c r="P284" s="11">
        <f>SUM(N284,L284)</f>
        <v>0</v>
      </c>
      <c r="S284" s="11">
        <f>SUM(Q284,P284)</f>
        <v>0</v>
      </c>
      <c r="U284" s="17"/>
    </row>
    <row r="285" spans="1:21" ht="12.75" customHeight="1" x14ac:dyDescent="0.3">
      <c r="A285" s="155"/>
      <c r="B285" s="159"/>
      <c r="C285" s="155"/>
      <c r="D285" s="159"/>
      <c r="E285" s="159"/>
      <c r="F285" s="155"/>
      <c r="G285" s="155"/>
      <c r="H285" s="110">
        <v>21406</v>
      </c>
      <c r="I285" s="74">
        <v>2024</v>
      </c>
      <c r="J285" s="74" t="s">
        <v>19</v>
      </c>
      <c r="K285" s="74" t="s">
        <v>24</v>
      </c>
      <c r="L285" s="101">
        <v>496461.83</v>
      </c>
      <c r="M285" s="129">
        <v>5307</v>
      </c>
      <c r="N285" s="101">
        <v>124115.46</v>
      </c>
      <c r="O285" s="10" t="s">
        <v>12</v>
      </c>
      <c r="P285" s="11">
        <f>SUM(N285,L285)</f>
        <v>620577.29</v>
      </c>
      <c r="S285" s="11">
        <f>SUM(Q285,P285)</f>
        <v>620577.29</v>
      </c>
      <c r="U285" s="17"/>
    </row>
    <row r="286" spans="1:21" ht="57" customHeight="1" x14ac:dyDescent="0.3">
      <c r="A286" s="155"/>
      <c r="B286" s="159"/>
      <c r="C286" s="155"/>
      <c r="D286" s="165"/>
      <c r="E286" s="165"/>
      <c r="F286" s="155"/>
      <c r="G286" s="156"/>
      <c r="H286" s="33"/>
      <c r="I286" s="34" t="s">
        <v>26</v>
      </c>
      <c r="J286" s="35"/>
      <c r="K286" s="35"/>
      <c r="L286" s="36">
        <f>SUM(L284:L285)</f>
        <v>496461.83</v>
      </c>
      <c r="M286" s="36"/>
      <c r="N286" s="36">
        <f>SUM(N284:N285)</f>
        <v>124115.46</v>
      </c>
      <c r="O286" s="36"/>
      <c r="P286" s="36">
        <f>SUM(P284:P285)</f>
        <v>620577.29</v>
      </c>
      <c r="Q286" s="36">
        <f>SUM(Q284:Q285)</f>
        <v>0</v>
      </c>
      <c r="R286" s="36"/>
      <c r="S286" s="36">
        <f>SUM(S284:S285)</f>
        <v>620577.29</v>
      </c>
      <c r="U286" s="17"/>
    </row>
    <row r="287" spans="1:21" ht="12.75" customHeight="1" x14ac:dyDescent="0.3">
      <c r="A287" s="155" t="s">
        <v>409</v>
      </c>
      <c r="B287" s="159">
        <v>200720</v>
      </c>
      <c r="C287" s="155" t="s">
        <v>381</v>
      </c>
      <c r="D287" s="159" t="s">
        <v>28</v>
      </c>
      <c r="E287" s="159" t="s">
        <v>382</v>
      </c>
      <c r="F287" s="155">
        <v>1117</v>
      </c>
      <c r="G287" s="155" t="s">
        <v>390</v>
      </c>
      <c r="H287" s="110">
        <v>21405</v>
      </c>
      <c r="I287" s="74">
        <v>2024</v>
      </c>
      <c r="J287" s="74" t="s">
        <v>19</v>
      </c>
      <c r="K287" s="74" t="s">
        <v>24</v>
      </c>
      <c r="L287" s="101">
        <v>219646</v>
      </c>
      <c r="M287" s="74" t="s">
        <v>48</v>
      </c>
      <c r="N287" s="101">
        <v>25139</v>
      </c>
      <c r="O287" s="10" t="s">
        <v>12</v>
      </c>
      <c r="P287" s="11">
        <f>SUM(N287,L287)</f>
        <v>244785</v>
      </c>
      <c r="S287" s="11">
        <f>SUM(Q287,P287)</f>
        <v>244785</v>
      </c>
      <c r="U287" s="17"/>
    </row>
    <row r="288" spans="1:21" ht="12.75" customHeight="1" x14ac:dyDescent="0.3">
      <c r="A288" s="155"/>
      <c r="B288" s="159"/>
      <c r="C288" s="155"/>
      <c r="D288" s="159"/>
      <c r="E288" s="159"/>
      <c r="F288" s="155"/>
      <c r="G288" s="155"/>
      <c r="H288" s="110">
        <v>21405</v>
      </c>
      <c r="I288" s="74">
        <v>2024</v>
      </c>
      <c r="J288" s="74" t="s">
        <v>19</v>
      </c>
      <c r="K288" s="74" t="s">
        <v>24</v>
      </c>
      <c r="L288" s="101">
        <v>101360</v>
      </c>
      <c r="M288" s="129">
        <v>5307</v>
      </c>
      <c r="N288" s="101">
        <v>25340</v>
      </c>
      <c r="O288" s="10" t="s">
        <v>12</v>
      </c>
      <c r="P288" s="11">
        <f>SUM(N288,L288)</f>
        <v>126700</v>
      </c>
      <c r="S288" s="11">
        <f>SUM(Q288,P288)</f>
        <v>126700</v>
      </c>
      <c r="U288" s="17"/>
    </row>
    <row r="289" spans="1:21" ht="58.2" customHeight="1" x14ac:dyDescent="0.3">
      <c r="A289" s="155"/>
      <c r="B289" s="159"/>
      <c r="C289" s="155"/>
      <c r="D289" s="165"/>
      <c r="E289" s="165"/>
      <c r="F289" s="155"/>
      <c r="G289" s="156"/>
      <c r="H289" s="33"/>
      <c r="I289" s="34" t="s">
        <v>26</v>
      </c>
      <c r="J289" s="35"/>
      <c r="K289" s="35"/>
      <c r="L289" s="36">
        <f>SUM(L287:L288)</f>
        <v>321006</v>
      </c>
      <c r="M289" s="137"/>
      <c r="N289" s="36">
        <f>SUM(N287:N288)</f>
        <v>50479</v>
      </c>
      <c r="O289" s="36"/>
      <c r="P289" s="36">
        <f>SUM(P287:P288)</f>
        <v>371485</v>
      </c>
      <c r="Q289" s="36">
        <f>SUM(Q287:Q288)</f>
        <v>0</v>
      </c>
      <c r="R289" s="36"/>
      <c r="S289" s="36">
        <f>SUM(S287:S288)</f>
        <v>371485</v>
      </c>
      <c r="U289" s="17"/>
    </row>
    <row r="290" spans="1:21" ht="12.75" customHeight="1" x14ac:dyDescent="0.3">
      <c r="A290" s="68"/>
      <c r="B290" s="53"/>
      <c r="C290" s="69"/>
      <c r="D290" s="51"/>
      <c r="E290" s="51"/>
      <c r="F290" s="69"/>
      <c r="G290" s="70"/>
      <c r="H290" s="53"/>
      <c r="I290" s="54"/>
      <c r="J290" s="55"/>
      <c r="K290" s="55"/>
      <c r="L290" s="56"/>
      <c r="M290" s="57"/>
      <c r="N290" s="56"/>
      <c r="O290" s="57"/>
      <c r="P290" s="56"/>
      <c r="Q290" s="56"/>
      <c r="R290" s="57"/>
      <c r="S290" s="56"/>
    </row>
    <row r="291" spans="1:21" ht="14.25" customHeight="1" x14ac:dyDescent="0.3">
      <c r="A291" s="86" t="s">
        <v>43</v>
      </c>
      <c r="B291" s="58"/>
      <c r="C291" s="82" t="s">
        <v>6</v>
      </c>
      <c r="D291" s="58"/>
      <c r="E291" s="58"/>
      <c r="F291" s="82" t="s">
        <v>6</v>
      </c>
      <c r="G291" s="82" t="s">
        <v>6</v>
      </c>
      <c r="H291" s="58" t="s">
        <v>6</v>
      </c>
      <c r="I291" s="60" t="s">
        <v>6</v>
      </c>
      <c r="J291" s="61" t="s">
        <v>6</v>
      </c>
      <c r="K291" s="61"/>
      <c r="L291" s="63"/>
      <c r="M291" s="61" t="s">
        <v>6</v>
      </c>
      <c r="N291" s="63"/>
      <c r="O291" s="61" t="s">
        <v>6</v>
      </c>
      <c r="P291" s="63" t="s">
        <v>6</v>
      </c>
      <c r="Q291" s="63" t="s">
        <v>6</v>
      </c>
      <c r="R291" s="61" t="s">
        <v>6</v>
      </c>
      <c r="S291" s="47" t="s">
        <v>0</v>
      </c>
    </row>
    <row r="292" spans="1:21" ht="12.75" customHeight="1" x14ac:dyDescent="0.3">
      <c r="A292" s="157" t="s">
        <v>25</v>
      </c>
      <c r="B292" s="160" t="s">
        <v>3</v>
      </c>
      <c r="C292" s="157" t="s">
        <v>4</v>
      </c>
      <c r="D292" s="160" t="s">
        <v>27</v>
      </c>
      <c r="E292" s="160" t="s">
        <v>58</v>
      </c>
      <c r="F292" s="157" t="s">
        <v>36</v>
      </c>
      <c r="G292" s="157" t="s">
        <v>5</v>
      </c>
      <c r="H292" s="160" t="s">
        <v>35</v>
      </c>
      <c r="I292" s="160" t="s">
        <v>60</v>
      </c>
      <c r="J292" s="160" t="s">
        <v>1</v>
      </c>
      <c r="K292" s="160" t="s">
        <v>23</v>
      </c>
      <c r="L292" s="160" t="s">
        <v>37</v>
      </c>
      <c r="M292" s="160" t="s">
        <v>6</v>
      </c>
      <c r="N292" s="160" t="s">
        <v>38</v>
      </c>
      <c r="O292" s="160" t="s">
        <v>6</v>
      </c>
      <c r="P292" s="168" t="s">
        <v>7</v>
      </c>
      <c r="Q292" s="160" t="s">
        <v>39</v>
      </c>
      <c r="R292" s="160" t="s">
        <v>6</v>
      </c>
      <c r="S292" s="168" t="s">
        <v>8</v>
      </c>
    </row>
    <row r="293" spans="1:21" ht="12.75" customHeight="1" x14ac:dyDescent="0.3">
      <c r="A293" s="157" t="s">
        <v>6</v>
      </c>
      <c r="B293" s="160"/>
      <c r="C293" s="157" t="s">
        <v>6</v>
      </c>
      <c r="D293" s="161"/>
      <c r="E293" s="161"/>
      <c r="F293" s="157" t="s">
        <v>6</v>
      </c>
      <c r="G293" s="157" t="s">
        <v>6</v>
      </c>
      <c r="H293" s="160" t="s">
        <v>6</v>
      </c>
      <c r="I293" s="160" t="s">
        <v>6</v>
      </c>
      <c r="J293" s="160" t="s">
        <v>6</v>
      </c>
      <c r="K293" s="161"/>
      <c r="L293" s="25" t="s">
        <v>9</v>
      </c>
      <c r="M293" s="26" t="s">
        <v>10</v>
      </c>
      <c r="N293" s="25" t="s">
        <v>9</v>
      </c>
      <c r="O293" s="26" t="s">
        <v>10</v>
      </c>
      <c r="P293" s="168" t="s">
        <v>6</v>
      </c>
      <c r="Q293" s="27" t="s">
        <v>9</v>
      </c>
      <c r="R293" s="26" t="s">
        <v>11</v>
      </c>
      <c r="S293" s="168" t="s">
        <v>6</v>
      </c>
    </row>
    <row r="294" spans="1:21" ht="12.75" customHeight="1" x14ac:dyDescent="0.3">
      <c r="A294" s="144" t="s">
        <v>442</v>
      </c>
      <c r="B294" s="146">
        <v>240301</v>
      </c>
      <c r="C294" s="144" t="s">
        <v>443</v>
      </c>
      <c r="D294" s="146" t="s">
        <v>28</v>
      </c>
      <c r="E294" s="146" t="s">
        <v>28</v>
      </c>
      <c r="F294" s="144" t="s">
        <v>183</v>
      </c>
      <c r="G294" s="144" t="s">
        <v>444</v>
      </c>
      <c r="H294" s="177">
        <v>22728</v>
      </c>
      <c r="I294" s="176">
        <v>2024</v>
      </c>
      <c r="J294" s="176" t="s">
        <v>2</v>
      </c>
      <c r="K294" s="127" t="s">
        <v>211</v>
      </c>
      <c r="L294" s="11">
        <v>821887</v>
      </c>
      <c r="M294" s="10" t="s">
        <v>446</v>
      </c>
      <c r="N294" s="11">
        <v>0</v>
      </c>
      <c r="O294" s="10" t="s">
        <v>0</v>
      </c>
      <c r="P294" s="11">
        <f>SUM(N294,L294)</f>
        <v>821887</v>
      </c>
      <c r="S294" s="11">
        <f>SUM(Q294,P294)</f>
        <v>821887</v>
      </c>
    </row>
    <row r="295" spans="1:21" ht="12.75" customHeight="1" x14ac:dyDescent="0.3">
      <c r="A295" s="163"/>
      <c r="B295" s="162"/>
      <c r="C295" s="163"/>
      <c r="D295" s="158"/>
      <c r="E295" s="158"/>
      <c r="F295" s="163"/>
      <c r="G295" s="163"/>
      <c r="H295" s="177">
        <v>22728</v>
      </c>
      <c r="I295" s="176">
        <v>2024</v>
      </c>
      <c r="J295" s="179" t="s">
        <v>2</v>
      </c>
      <c r="K295" s="138" t="s">
        <v>211</v>
      </c>
      <c r="L295" s="67">
        <v>529423</v>
      </c>
      <c r="M295" s="66" t="s">
        <v>447</v>
      </c>
      <c r="N295" s="67">
        <v>0</v>
      </c>
      <c r="O295" s="66" t="s">
        <v>445</v>
      </c>
      <c r="P295" s="67">
        <f>SUM(N295,L295)</f>
        <v>529423</v>
      </c>
      <c r="Q295" s="67"/>
      <c r="R295" s="66"/>
      <c r="S295" s="67">
        <f>SUM(Q295,P295)</f>
        <v>529423</v>
      </c>
    </row>
    <row r="296" spans="1:21" ht="29.4" customHeight="1" x14ac:dyDescent="0.3">
      <c r="A296" s="152"/>
      <c r="B296" s="147"/>
      <c r="C296" s="152"/>
      <c r="D296" s="148"/>
      <c r="E296" s="148"/>
      <c r="F296" s="152"/>
      <c r="G296" s="152"/>
      <c r="H296" s="28"/>
      <c r="I296" s="32" t="s">
        <v>26</v>
      </c>
      <c r="J296" s="29"/>
      <c r="K296" s="29"/>
      <c r="L296" s="30">
        <f>SUM(L294:L295)</f>
        <v>1351310</v>
      </c>
      <c r="M296" s="65"/>
      <c r="N296" s="30">
        <f t="shared" ref="N296" si="137">SUM(N294:N295)</f>
        <v>0</v>
      </c>
      <c r="O296" s="65"/>
      <c r="P296" s="30">
        <f t="shared" ref="P296:Q296" si="138">SUM(P294:P295)</f>
        <v>1351310</v>
      </c>
      <c r="Q296" s="30">
        <f t="shared" si="138"/>
        <v>0</v>
      </c>
      <c r="R296" s="65"/>
      <c r="S296" s="30">
        <f t="shared" ref="S296" si="139">SUM(S294:S295)</f>
        <v>1351310</v>
      </c>
    </row>
    <row r="297" spans="1:21" ht="12.75" customHeight="1" x14ac:dyDescent="0.3">
      <c r="A297" s="144" t="s">
        <v>314</v>
      </c>
      <c r="B297" s="146">
        <v>230528</v>
      </c>
      <c r="C297" s="144" t="s">
        <v>315</v>
      </c>
      <c r="D297" s="146" t="s">
        <v>33</v>
      </c>
      <c r="E297" s="146" t="s">
        <v>309</v>
      </c>
      <c r="F297" s="144" t="s">
        <v>310</v>
      </c>
      <c r="G297" s="144" t="s">
        <v>336</v>
      </c>
      <c r="H297" s="177">
        <v>23131</v>
      </c>
      <c r="I297" s="176">
        <v>2024</v>
      </c>
      <c r="J297" s="176" t="s">
        <v>2</v>
      </c>
      <c r="K297" s="127" t="s">
        <v>211</v>
      </c>
      <c r="L297" s="11">
        <v>1588941.38</v>
      </c>
      <c r="M297" s="10" t="s">
        <v>306</v>
      </c>
      <c r="N297" s="11">
        <v>134048.62</v>
      </c>
      <c r="O297" s="10" t="s">
        <v>0</v>
      </c>
      <c r="P297" s="11">
        <f>SUM(N297,L297)</f>
        <v>1722990</v>
      </c>
      <c r="S297" s="11">
        <f>SUM(Q297,P297)</f>
        <v>1722990</v>
      </c>
    </row>
    <row r="298" spans="1:21" ht="12.75" customHeight="1" x14ac:dyDescent="0.3">
      <c r="A298" s="151"/>
      <c r="B298" s="162"/>
      <c r="C298" s="151"/>
      <c r="D298" s="162"/>
      <c r="E298" s="162"/>
      <c r="F298" s="151"/>
      <c r="G298" s="151"/>
      <c r="H298" s="177">
        <v>23131</v>
      </c>
      <c r="I298" s="176">
        <v>2025</v>
      </c>
      <c r="J298" s="176" t="s">
        <v>21</v>
      </c>
      <c r="K298" s="127" t="s">
        <v>211</v>
      </c>
      <c r="L298" s="11">
        <v>26121.32</v>
      </c>
      <c r="M298" s="10" t="s">
        <v>306</v>
      </c>
      <c r="N298" s="11">
        <v>2203.6799999999998</v>
      </c>
      <c r="O298" s="10" t="s">
        <v>0</v>
      </c>
      <c r="P298" s="11">
        <f t="shared" ref="P298:P299" si="140">SUM(N298,L298)</f>
        <v>28325</v>
      </c>
      <c r="S298" s="11">
        <f t="shared" ref="S298:S299" si="141">SUM(Q298,P298)</f>
        <v>28325</v>
      </c>
    </row>
    <row r="299" spans="1:21" ht="12.75" customHeight="1" x14ac:dyDescent="0.3">
      <c r="A299" s="151"/>
      <c r="B299" s="162"/>
      <c r="C299" s="151"/>
      <c r="D299" s="162"/>
      <c r="E299" s="162"/>
      <c r="F299" s="151"/>
      <c r="G299" s="151"/>
      <c r="H299" s="177">
        <v>23131</v>
      </c>
      <c r="I299" s="176">
        <v>2025</v>
      </c>
      <c r="J299" s="176" t="s">
        <v>22</v>
      </c>
      <c r="K299" s="127" t="s">
        <v>211</v>
      </c>
      <c r="L299" s="11">
        <v>10448.530000000001</v>
      </c>
      <c r="M299" s="10" t="s">
        <v>306</v>
      </c>
      <c r="N299" s="11">
        <v>881.47</v>
      </c>
      <c r="O299" s="10" t="s">
        <v>0</v>
      </c>
      <c r="P299" s="11">
        <f t="shared" si="140"/>
        <v>11330</v>
      </c>
      <c r="S299" s="11">
        <f t="shared" si="141"/>
        <v>11330</v>
      </c>
    </row>
    <row r="300" spans="1:21" ht="16.8" customHeight="1" x14ac:dyDescent="0.3">
      <c r="A300" s="152"/>
      <c r="B300" s="147"/>
      <c r="C300" s="152"/>
      <c r="D300" s="148"/>
      <c r="E300" s="148"/>
      <c r="F300" s="152"/>
      <c r="G300" s="152"/>
      <c r="H300" s="28"/>
      <c r="I300" s="32" t="s">
        <v>26</v>
      </c>
      <c r="J300" s="29"/>
      <c r="K300" s="29"/>
      <c r="L300" s="30">
        <f>SUM(L297:L299)</f>
        <v>1625511.23</v>
      </c>
      <c r="M300" s="30"/>
      <c r="N300" s="30">
        <f t="shared" ref="N300:S300" si="142">SUM(N297:N299)</f>
        <v>137133.76999999999</v>
      </c>
      <c r="O300" s="30"/>
      <c r="P300" s="30">
        <f t="shared" si="142"/>
        <v>1762645</v>
      </c>
      <c r="Q300" s="30">
        <f t="shared" si="142"/>
        <v>0</v>
      </c>
      <c r="R300" s="30"/>
      <c r="S300" s="30">
        <f t="shared" si="142"/>
        <v>1762645</v>
      </c>
    </row>
    <row r="301" spans="1:21" ht="12.75" customHeight="1" x14ac:dyDescent="0.3">
      <c r="A301" s="144" t="s">
        <v>311</v>
      </c>
      <c r="B301" s="146">
        <v>230527</v>
      </c>
      <c r="C301" s="144" t="s">
        <v>312</v>
      </c>
      <c r="D301" s="146" t="s">
        <v>33</v>
      </c>
      <c r="E301" s="146" t="s">
        <v>309</v>
      </c>
      <c r="F301" s="144" t="s">
        <v>310</v>
      </c>
      <c r="G301" s="144" t="s">
        <v>336</v>
      </c>
      <c r="H301" s="177">
        <v>23130</v>
      </c>
      <c r="I301" s="176">
        <v>2025</v>
      </c>
      <c r="J301" s="176" t="s">
        <v>2</v>
      </c>
      <c r="K301" s="127" t="s">
        <v>211</v>
      </c>
      <c r="L301" s="11">
        <v>1426908.99</v>
      </c>
      <c r="M301" s="10" t="s">
        <v>306</v>
      </c>
      <c r="N301" s="11">
        <v>120379.01</v>
      </c>
      <c r="O301" s="10" t="s">
        <v>0</v>
      </c>
      <c r="P301" s="11">
        <f>SUM(N301,L301)</f>
        <v>1547288</v>
      </c>
      <c r="S301" s="11">
        <f>SUM(Q301,P301)</f>
        <v>1547288</v>
      </c>
    </row>
    <row r="302" spans="1:21" ht="40.799999999999997" customHeight="1" x14ac:dyDescent="0.3">
      <c r="A302" s="152"/>
      <c r="B302" s="147"/>
      <c r="C302" s="152"/>
      <c r="D302" s="148"/>
      <c r="E302" s="148"/>
      <c r="F302" s="152"/>
      <c r="G302" s="152"/>
      <c r="H302" s="28"/>
      <c r="I302" s="32" t="s">
        <v>26</v>
      </c>
      <c r="J302" s="29"/>
      <c r="K302" s="29"/>
      <c r="L302" s="30">
        <f>SUM(L301:L301)</f>
        <v>1426908.99</v>
      </c>
      <c r="M302" s="65"/>
      <c r="N302" s="30">
        <f>SUM(N301:N301)</f>
        <v>120379.01</v>
      </c>
      <c r="O302" s="65"/>
      <c r="P302" s="30">
        <f>SUM(P301:P301)</f>
        <v>1547288</v>
      </c>
      <c r="Q302" s="30">
        <f>SUM(Q301:Q301)</f>
        <v>0</v>
      </c>
      <c r="R302" s="65"/>
      <c r="S302" s="30">
        <f>SUM(S301:S301)</f>
        <v>1547288</v>
      </c>
    </row>
    <row r="303" spans="1:21" ht="12.75" customHeight="1" x14ac:dyDescent="0.3">
      <c r="A303" s="144" t="s">
        <v>308</v>
      </c>
      <c r="B303" s="146">
        <v>230526</v>
      </c>
      <c r="C303" s="144" t="s">
        <v>313</v>
      </c>
      <c r="D303" s="146" t="s">
        <v>33</v>
      </c>
      <c r="E303" s="146" t="s">
        <v>309</v>
      </c>
      <c r="F303" s="144" t="s">
        <v>310</v>
      </c>
      <c r="G303" s="144" t="s">
        <v>336</v>
      </c>
      <c r="H303" s="177">
        <v>23128</v>
      </c>
      <c r="I303" s="176">
        <v>2024</v>
      </c>
      <c r="J303" s="176" t="s">
        <v>2</v>
      </c>
      <c r="K303" s="127" t="s">
        <v>211</v>
      </c>
      <c r="L303" s="11">
        <v>1637553.31</v>
      </c>
      <c r="M303" s="10" t="s">
        <v>306</v>
      </c>
      <c r="N303" s="11">
        <v>138149.69</v>
      </c>
      <c r="O303" s="10" t="s">
        <v>0</v>
      </c>
      <c r="P303" s="11">
        <f>SUM(N303,L303)</f>
        <v>1775703</v>
      </c>
      <c r="S303" s="11">
        <f>SUM(Q303,P303)</f>
        <v>1775703</v>
      </c>
    </row>
    <row r="304" spans="1:21" ht="12.75" customHeight="1" x14ac:dyDescent="0.3">
      <c r="A304" s="163"/>
      <c r="B304" s="162"/>
      <c r="C304" s="163"/>
      <c r="D304" s="158"/>
      <c r="E304" s="158"/>
      <c r="F304" s="163"/>
      <c r="G304" s="163"/>
      <c r="H304" s="177">
        <v>23128</v>
      </c>
      <c r="I304" s="176">
        <v>2025</v>
      </c>
      <c r="J304" s="179" t="s">
        <v>21</v>
      </c>
      <c r="K304" s="138" t="s">
        <v>211</v>
      </c>
      <c r="L304" s="67">
        <v>31344.66</v>
      </c>
      <c r="M304" s="66" t="s">
        <v>306</v>
      </c>
      <c r="N304" s="67">
        <v>2644.34</v>
      </c>
      <c r="O304" s="66" t="s">
        <v>0</v>
      </c>
      <c r="P304" s="67">
        <f>SUM(N304,L304)</f>
        <v>33989</v>
      </c>
      <c r="Q304" s="67"/>
      <c r="R304" s="66"/>
      <c r="S304" s="67">
        <f>SUM(Q304,P304)</f>
        <v>33989</v>
      </c>
    </row>
    <row r="305" spans="1:21" ht="29.4" customHeight="1" x14ac:dyDescent="0.3">
      <c r="A305" s="152"/>
      <c r="B305" s="147"/>
      <c r="C305" s="152"/>
      <c r="D305" s="148"/>
      <c r="E305" s="148"/>
      <c r="F305" s="152"/>
      <c r="G305" s="152"/>
      <c r="H305" s="28"/>
      <c r="I305" s="32" t="s">
        <v>26</v>
      </c>
      <c r="J305" s="29"/>
      <c r="K305" s="29"/>
      <c r="L305" s="30">
        <f>SUM(L303:L304)</f>
        <v>1668897.97</v>
      </c>
      <c r="M305" s="65"/>
      <c r="N305" s="30">
        <f t="shared" ref="N305" si="143">SUM(N303:N304)</f>
        <v>140794.03</v>
      </c>
      <c r="O305" s="65"/>
      <c r="P305" s="30">
        <f t="shared" ref="P305:Q305" si="144">SUM(P303:P304)</f>
        <v>1809692</v>
      </c>
      <c r="Q305" s="30">
        <f t="shared" si="144"/>
        <v>0</v>
      </c>
      <c r="R305" s="65"/>
      <c r="S305" s="30">
        <f t="shared" ref="S305" si="145">SUM(S303:S304)</f>
        <v>1809692</v>
      </c>
    </row>
    <row r="306" spans="1:21" ht="12.75" customHeight="1" x14ac:dyDescent="0.3">
      <c r="A306" s="144" t="s">
        <v>304</v>
      </c>
      <c r="B306" s="146">
        <v>230525</v>
      </c>
      <c r="C306" s="144" t="s">
        <v>305</v>
      </c>
      <c r="D306" s="146" t="s">
        <v>110</v>
      </c>
      <c r="E306" s="146" t="s">
        <v>28</v>
      </c>
      <c r="F306" s="144" t="s">
        <v>307</v>
      </c>
      <c r="G306" s="144" t="s">
        <v>336</v>
      </c>
      <c r="H306" s="177">
        <v>23029</v>
      </c>
      <c r="I306" s="10">
        <v>2024</v>
      </c>
      <c r="J306" s="10" t="s">
        <v>2</v>
      </c>
      <c r="K306" s="127" t="s">
        <v>211</v>
      </c>
      <c r="L306" s="178">
        <v>8000000</v>
      </c>
      <c r="M306" s="10" t="s">
        <v>448</v>
      </c>
      <c r="N306" s="11">
        <v>0</v>
      </c>
      <c r="O306" s="10" t="s">
        <v>0</v>
      </c>
      <c r="P306" s="11">
        <f>SUM(N306,L306)</f>
        <v>8000000</v>
      </c>
      <c r="S306" s="11">
        <f>SUM(Q306,P306)</f>
        <v>8000000</v>
      </c>
    </row>
    <row r="307" spans="1:21" ht="40.799999999999997" customHeight="1" x14ac:dyDescent="0.3">
      <c r="A307" s="152"/>
      <c r="B307" s="147"/>
      <c r="C307" s="152"/>
      <c r="D307" s="148"/>
      <c r="E307" s="148"/>
      <c r="F307" s="152"/>
      <c r="G307" s="152"/>
      <c r="H307" s="28"/>
      <c r="I307" s="32" t="s">
        <v>26</v>
      </c>
      <c r="J307" s="29"/>
      <c r="K307" s="29"/>
      <c r="L307" s="30">
        <f>SUM(L306:L306)</f>
        <v>8000000</v>
      </c>
      <c r="M307" s="65"/>
      <c r="N307" s="30">
        <f>SUM(N306:N306)</f>
        <v>0</v>
      </c>
      <c r="O307" s="65"/>
      <c r="P307" s="30">
        <f>SUM(P306:P306)</f>
        <v>8000000</v>
      </c>
      <c r="Q307" s="30">
        <f>SUM(Q306:Q306)</f>
        <v>0</v>
      </c>
      <c r="R307" s="65"/>
      <c r="S307" s="30">
        <f>SUM(S306:S306)</f>
        <v>8000000</v>
      </c>
    </row>
    <row r="308" spans="1:21" ht="12.75" customHeight="1" x14ac:dyDescent="0.3">
      <c r="A308" s="144" t="s">
        <v>300</v>
      </c>
      <c r="B308" s="146">
        <v>230524</v>
      </c>
      <c r="C308" s="144" t="s">
        <v>423</v>
      </c>
      <c r="D308" s="146" t="s">
        <v>32</v>
      </c>
      <c r="E308" s="146" t="s">
        <v>302</v>
      </c>
      <c r="F308" s="144" t="s">
        <v>303</v>
      </c>
      <c r="G308" s="144" t="s">
        <v>348</v>
      </c>
      <c r="H308" s="31">
        <v>22796</v>
      </c>
      <c r="I308" s="10">
        <v>2025</v>
      </c>
      <c r="J308" s="10" t="s">
        <v>2</v>
      </c>
      <c r="K308" s="10" t="s">
        <v>24</v>
      </c>
      <c r="L308" s="11">
        <v>0</v>
      </c>
      <c r="M308" s="10" t="s">
        <v>301</v>
      </c>
      <c r="N308" s="11">
        <v>0</v>
      </c>
      <c r="O308" s="10" t="s">
        <v>0</v>
      </c>
      <c r="P308" s="11">
        <f>SUM(N308,L308)</f>
        <v>0</v>
      </c>
      <c r="S308" s="11">
        <f>SUM(Q308,P308)</f>
        <v>0</v>
      </c>
    </row>
    <row r="309" spans="1:21" ht="53.4" customHeight="1" x14ac:dyDescent="0.3">
      <c r="A309" s="152"/>
      <c r="B309" s="147"/>
      <c r="C309" s="152"/>
      <c r="D309" s="148"/>
      <c r="E309" s="148"/>
      <c r="F309" s="152"/>
      <c r="G309" s="152"/>
      <c r="H309" s="28"/>
      <c r="I309" s="32" t="s">
        <v>26</v>
      </c>
      <c r="J309" s="29"/>
      <c r="K309" s="29"/>
      <c r="L309" s="30">
        <f>SUM(L308:L308)</f>
        <v>0</v>
      </c>
      <c r="M309" s="65"/>
      <c r="N309" s="30">
        <f>SUM(N308:N308)</f>
        <v>0</v>
      </c>
      <c r="O309" s="65"/>
      <c r="P309" s="30">
        <f>SUM(P308:P308)</f>
        <v>0</v>
      </c>
      <c r="Q309" s="30">
        <f>SUM(Q308:Q308)</f>
        <v>0</v>
      </c>
      <c r="R309" s="65"/>
      <c r="S309" s="30">
        <f>SUM(S308:S308)</f>
        <v>0</v>
      </c>
    </row>
    <row r="310" spans="1:21" ht="12.75" customHeight="1" x14ac:dyDescent="0.3">
      <c r="A310" s="144" t="s">
        <v>299</v>
      </c>
      <c r="B310" s="146">
        <v>230301</v>
      </c>
      <c r="C310" s="144" t="s">
        <v>358</v>
      </c>
      <c r="D310" s="146" t="s">
        <v>28</v>
      </c>
      <c r="E310" s="146" t="s">
        <v>28</v>
      </c>
      <c r="F310" s="144" t="s">
        <v>183</v>
      </c>
      <c r="G310" s="144" t="s">
        <v>334</v>
      </c>
      <c r="H310" s="31">
        <v>22723</v>
      </c>
      <c r="I310" s="10">
        <v>2024</v>
      </c>
      <c r="J310" s="10" t="s">
        <v>2</v>
      </c>
      <c r="K310" s="10" t="s">
        <v>211</v>
      </c>
      <c r="L310" s="11">
        <v>0</v>
      </c>
      <c r="M310" s="10" t="s">
        <v>184</v>
      </c>
      <c r="N310" s="11">
        <v>0</v>
      </c>
      <c r="O310" s="10" t="s">
        <v>0</v>
      </c>
      <c r="P310" s="11">
        <f>SUM(N310,L310)</f>
        <v>0</v>
      </c>
      <c r="S310" s="11">
        <f>SUM(Q310,P310)</f>
        <v>0</v>
      </c>
    </row>
    <row r="311" spans="1:21" ht="95.4" customHeight="1" x14ac:dyDescent="0.3">
      <c r="A311" s="152"/>
      <c r="B311" s="147"/>
      <c r="C311" s="152"/>
      <c r="D311" s="148"/>
      <c r="E311" s="148"/>
      <c r="F311" s="152"/>
      <c r="G311" s="152"/>
      <c r="H311" s="28"/>
      <c r="I311" s="32" t="s">
        <v>26</v>
      </c>
      <c r="J311" s="29"/>
      <c r="K311" s="29"/>
      <c r="L311" s="30">
        <f>SUM(L310:L310)</f>
        <v>0</v>
      </c>
      <c r="M311" s="65"/>
      <c r="N311" s="30">
        <f>SUM(N310:N310)</f>
        <v>0</v>
      </c>
      <c r="O311" s="65"/>
      <c r="P311" s="30">
        <f>SUM(P310:P310)</f>
        <v>0</v>
      </c>
      <c r="Q311" s="30">
        <f>SUM(Q310:Q310)</f>
        <v>0</v>
      </c>
      <c r="R311" s="65"/>
      <c r="S311" s="30">
        <f>SUM(S310:S310)</f>
        <v>0</v>
      </c>
    </row>
    <row r="312" spans="1:21" ht="12.75" customHeight="1" x14ac:dyDescent="0.3">
      <c r="A312" s="144" t="s">
        <v>51</v>
      </c>
      <c r="B312" s="146">
        <v>190901</v>
      </c>
      <c r="C312" s="144" t="s">
        <v>52</v>
      </c>
      <c r="D312" s="146" t="s">
        <v>28</v>
      </c>
      <c r="E312" s="146" t="s">
        <v>28</v>
      </c>
      <c r="F312" s="144" t="s">
        <v>183</v>
      </c>
      <c r="G312" s="144" t="s">
        <v>334</v>
      </c>
      <c r="H312" s="31">
        <v>21564</v>
      </c>
      <c r="I312" s="10">
        <v>2021</v>
      </c>
      <c r="J312" s="10" t="s">
        <v>2</v>
      </c>
      <c r="K312" s="10" t="s">
        <v>73</v>
      </c>
      <c r="L312" s="11">
        <v>115828.32</v>
      </c>
      <c r="M312" s="10" t="s">
        <v>46</v>
      </c>
      <c r="N312" s="11">
        <v>9771.68</v>
      </c>
      <c r="O312" s="10" t="s">
        <v>0</v>
      </c>
      <c r="P312" s="11">
        <f>SUM(N312,L312)</f>
        <v>125600</v>
      </c>
      <c r="S312" s="11">
        <f>SUM(Q312,P312)</f>
        <v>125600</v>
      </c>
    </row>
    <row r="313" spans="1:21" ht="12.75" customHeight="1" x14ac:dyDescent="0.3">
      <c r="A313" s="151"/>
      <c r="B313" s="162"/>
      <c r="C313" s="151"/>
      <c r="D313" s="162"/>
      <c r="E313" s="162"/>
      <c r="F313" s="151"/>
      <c r="G313" s="151"/>
      <c r="H313" s="31">
        <v>21564</v>
      </c>
      <c r="I313" s="10">
        <v>2021</v>
      </c>
      <c r="J313" s="10" t="s">
        <v>2</v>
      </c>
      <c r="K313" s="10" t="s">
        <v>73</v>
      </c>
      <c r="L313" s="11">
        <v>63000</v>
      </c>
      <c r="M313" s="10" t="s">
        <v>189</v>
      </c>
      <c r="N313" s="11">
        <v>7000</v>
      </c>
      <c r="O313" s="10" t="s">
        <v>0</v>
      </c>
      <c r="P313" s="11">
        <f t="shared" ref="P313:P314" si="146">SUM(N313,L313)</f>
        <v>70000</v>
      </c>
      <c r="S313" s="11">
        <f t="shared" ref="S313:S314" si="147">SUM(Q313,P313)</f>
        <v>70000</v>
      </c>
    </row>
    <row r="314" spans="1:21" ht="12.75" customHeight="1" x14ac:dyDescent="0.3">
      <c r="A314" s="151"/>
      <c r="B314" s="162"/>
      <c r="C314" s="151"/>
      <c r="D314" s="162"/>
      <c r="E314" s="162"/>
      <c r="F314" s="151"/>
      <c r="G314" s="151"/>
      <c r="H314" s="31">
        <v>21564</v>
      </c>
      <c r="I314" s="10">
        <v>2021</v>
      </c>
      <c r="J314" s="10" t="s">
        <v>2</v>
      </c>
      <c r="K314" s="10" t="s">
        <v>435</v>
      </c>
      <c r="L314" s="11">
        <v>22500</v>
      </c>
      <c r="M314" s="10" t="s">
        <v>429</v>
      </c>
      <c r="N314" s="11">
        <v>2500</v>
      </c>
      <c r="O314" s="10" t="s">
        <v>0</v>
      </c>
      <c r="P314" s="11">
        <f t="shared" si="146"/>
        <v>25000</v>
      </c>
      <c r="S314" s="11">
        <f t="shared" si="147"/>
        <v>25000</v>
      </c>
    </row>
    <row r="315" spans="1:21" ht="12.75" customHeight="1" x14ac:dyDescent="0.3">
      <c r="A315" s="163"/>
      <c r="B315" s="162"/>
      <c r="C315" s="163"/>
      <c r="D315" s="158"/>
      <c r="E315" s="158"/>
      <c r="F315" s="163"/>
      <c r="G315" s="163"/>
      <c r="H315" s="31">
        <v>21564</v>
      </c>
      <c r="I315" s="10">
        <v>2024</v>
      </c>
      <c r="J315" s="66" t="s">
        <v>19</v>
      </c>
      <c r="K315" s="66" t="s">
        <v>24</v>
      </c>
      <c r="L315" s="67">
        <v>452430</v>
      </c>
      <c r="M315" s="66" t="s">
        <v>46</v>
      </c>
      <c r="N315" s="67">
        <v>50270</v>
      </c>
      <c r="O315" s="66" t="s">
        <v>0</v>
      </c>
      <c r="P315" s="67">
        <f>SUM(N315,L315)</f>
        <v>502700</v>
      </c>
      <c r="Q315" s="67"/>
      <c r="R315" s="66"/>
      <c r="S315" s="67">
        <f>SUM(Q315,P315)</f>
        <v>502700</v>
      </c>
    </row>
    <row r="316" spans="1:21" ht="17.399999999999999" customHeight="1" x14ac:dyDescent="0.3">
      <c r="A316" s="152"/>
      <c r="B316" s="147"/>
      <c r="C316" s="152"/>
      <c r="D316" s="148"/>
      <c r="E316" s="148"/>
      <c r="F316" s="152"/>
      <c r="G316" s="152"/>
      <c r="H316" s="28"/>
      <c r="I316" s="32" t="s">
        <v>26</v>
      </c>
      <c r="J316" s="29"/>
      <c r="K316" s="29"/>
      <c r="L316" s="30">
        <f>SUM(L312:L315)</f>
        <v>653758.32000000007</v>
      </c>
      <c r="M316" s="65"/>
      <c r="N316" s="30">
        <f t="shared" ref="N316" si="148">SUM(N312:N315)</f>
        <v>69541.679999999993</v>
      </c>
      <c r="O316" s="65"/>
      <c r="P316" s="30">
        <f t="shared" ref="P316:Q316" si="149">SUM(P312:P315)</f>
        <v>723300</v>
      </c>
      <c r="Q316" s="30">
        <f t="shared" si="149"/>
        <v>0</v>
      </c>
      <c r="R316" s="65"/>
      <c r="S316" s="30">
        <f t="shared" ref="S316" si="150">SUM(S312:S315)</f>
        <v>723300</v>
      </c>
    </row>
    <row r="317" spans="1:21" ht="12.75" customHeight="1" x14ac:dyDescent="0.3">
      <c r="A317" s="144" t="s">
        <v>373</v>
      </c>
      <c r="B317" s="146">
        <v>200801</v>
      </c>
      <c r="C317" s="144" t="s">
        <v>374</v>
      </c>
      <c r="D317" s="146" t="s">
        <v>55</v>
      </c>
      <c r="E317" s="146" t="s">
        <v>55</v>
      </c>
      <c r="F317" s="144" t="s">
        <v>144</v>
      </c>
      <c r="G317" s="144" t="s">
        <v>371</v>
      </c>
      <c r="H317" s="31">
        <v>22028</v>
      </c>
      <c r="I317" s="10">
        <v>2024</v>
      </c>
      <c r="J317" s="10" t="s">
        <v>13</v>
      </c>
      <c r="K317" s="10" t="s">
        <v>24</v>
      </c>
      <c r="L317" s="11">
        <v>1008371</v>
      </c>
      <c r="M317" s="10" t="s">
        <v>294</v>
      </c>
      <c r="N317" s="11">
        <v>115413</v>
      </c>
      <c r="O317" s="10" t="s">
        <v>0</v>
      </c>
      <c r="P317" s="11">
        <f>SUM(N317,L317)</f>
        <v>1123784</v>
      </c>
      <c r="S317" s="11">
        <f>SUM(Q317,P317)</f>
        <v>1123784</v>
      </c>
      <c r="U317" s="17"/>
    </row>
    <row r="318" spans="1:21" ht="41.4" customHeight="1" x14ac:dyDescent="0.3">
      <c r="A318" s="152"/>
      <c r="B318" s="147"/>
      <c r="C318" s="152"/>
      <c r="D318" s="148"/>
      <c r="E318" s="148"/>
      <c r="F318" s="152"/>
      <c r="G318" s="152"/>
      <c r="H318" s="28"/>
      <c r="I318" s="32" t="s">
        <v>26</v>
      </c>
      <c r="J318" s="29"/>
      <c r="K318" s="29"/>
      <c r="L318" s="30">
        <f>SUM(L317:L317)</f>
        <v>1008371</v>
      </c>
      <c r="M318" s="30"/>
      <c r="N318" s="30">
        <f>SUM(N317:N317)</f>
        <v>115413</v>
      </c>
      <c r="O318" s="30"/>
      <c r="P318" s="30">
        <f>SUM(P317:P317)</f>
        <v>1123784</v>
      </c>
      <c r="Q318" s="30">
        <f>SUM(Q317:Q317)</f>
        <v>0</v>
      </c>
      <c r="R318" s="30"/>
      <c r="S318" s="30">
        <f>SUM(S317:S317)</f>
        <v>1123784</v>
      </c>
      <c r="U318" s="17"/>
    </row>
    <row r="319" spans="1:21" ht="12.75" customHeight="1" x14ac:dyDescent="0.3">
      <c r="A319" s="144" t="s">
        <v>419</v>
      </c>
      <c r="B319" s="146">
        <v>200802</v>
      </c>
      <c r="C319" s="144" t="s">
        <v>375</v>
      </c>
      <c r="D319" s="146" t="s">
        <v>55</v>
      </c>
      <c r="E319" s="146" t="s">
        <v>55</v>
      </c>
      <c r="F319" s="144" t="s">
        <v>144</v>
      </c>
      <c r="G319" s="144" t="s">
        <v>371</v>
      </c>
      <c r="H319" s="31">
        <v>22045</v>
      </c>
      <c r="I319" s="10">
        <v>2024</v>
      </c>
      <c r="J319" s="10" t="s">
        <v>13</v>
      </c>
      <c r="K319" s="10" t="s">
        <v>24</v>
      </c>
      <c r="L319" s="11">
        <v>987562</v>
      </c>
      <c r="M319" s="10" t="s">
        <v>294</v>
      </c>
      <c r="N319" s="11">
        <v>113031</v>
      </c>
      <c r="O319" s="10" t="s">
        <v>0</v>
      </c>
      <c r="P319" s="11">
        <f>SUM(N319,L319)</f>
        <v>1100593</v>
      </c>
      <c r="S319" s="11">
        <f>SUM(Q319,P319)</f>
        <v>1100593</v>
      </c>
      <c r="U319" s="17"/>
    </row>
    <row r="320" spans="1:21" ht="42" customHeight="1" x14ac:dyDescent="0.3">
      <c r="A320" s="152"/>
      <c r="B320" s="147"/>
      <c r="C320" s="152"/>
      <c r="D320" s="148"/>
      <c r="E320" s="148"/>
      <c r="F320" s="152"/>
      <c r="G320" s="152"/>
      <c r="H320" s="28"/>
      <c r="I320" s="32" t="s">
        <v>26</v>
      </c>
      <c r="J320" s="29"/>
      <c r="K320" s="29"/>
      <c r="L320" s="30">
        <f>SUM(L319:L319)</f>
        <v>987562</v>
      </c>
      <c r="M320" s="30"/>
      <c r="N320" s="30">
        <f>SUM(N319:N319)</f>
        <v>113031</v>
      </c>
      <c r="O320" s="30"/>
      <c r="P320" s="30">
        <f>SUM(P319:P319)</f>
        <v>1100593</v>
      </c>
      <c r="Q320" s="30">
        <f>SUM(Q319:Q319)</f>
        <v>0</v>
      </c>
      <c r="R320" s="30"/>
      <c r="S320" s="30">
        <f>SUM(S319:S319)</f>
        <v>1100593</v>
      </c>
      <c r="U320" s="140"/>
    </row>
    <row r="321" spans="1:21" ht="12.75" customHeight="1" x14ac:dyDescent="0.3">
      <c r="A321" s="144" t="s">
        <v>94</v>
      </c>
      <c r="B321" s="146">
        <v>200803</v>
      </c>
      <c r="C321" s="144" t="s">
        <v>93</v>
      </c>
      <c r="D321" s="146" t="s">
        <v>55</v>
      </c>
      <c r="E321" s="146" t="s">
        <v>55</v>
      </c>
      <c r="F321" s="144" t="s">
        <v>144</v>
      </c>
      <c r="G321" s="144" t="s">
        <v>349</v>
      </c>
      <c r="H321" s="31">
        <v>22056</v>
      </c>
      <c r="I321" s="10">
        <v>2024</v>
      </c>
      <c r="J321" s="10" t="s">
        <v>13</v>
      </c>
      <c r="K321" s="10" t="s">
        <v>24</v>
      </c>
      <c r="L321" s="11">
        <v>1008371</v>
      </c>
      <c r="M321" s="10" t="s">
        <v>56</v>
      </c>
      <c r="N321" s="11">
        <v>115412.58</v>
      </c>
      <c r="O321" s="10" t="s">
        <v>0</v>
      </c>
      <c r="P321" s="11">
        <f>SUM(N321,L321)</f>
        <v>1123783.58</v>
      </c>
      <c r="S321" s="11">
        <f>SUM(Q321,P321)</f>
        <v>1123783.58</v>
      </c>
    </row>
    <row r="322" spans="1:21" ht="40.799999999999997" customHeight="1" x14ac:dyDescent="0.3">
      <c r="A322" s="152"/>
      <c r="B322" s="147"/>
      <c r="C322" s="152"/>
      <c r="D322" s="148"/>
      <c r="E322" s="148"/>
      <c r="F322" s="152"/>
      <c r="G322" s="152"/>
      <c r="H322" s="28"/>
      <c r="I322" s="32" t="s">
        <v>26</v>
      </c>
      <c r="J322" s="29"/>
      <c r="K322" s="29"/>
      <c r="L322" s="30">
        <f>SUM(L321:L321)</f>
        <v>1008371</v>
      </c>
      <c r="M322" s="30"/>
      <c r="N322" s="30">
        <f>SUM(N321:N321)</f>
        <v>115412.58</v>
      </c>
      <c r="O322" s="30"/>
      <c r="P322" s="30">
        <f>SUM(P321:P321)</f>
        <v>1123783.58</v>
      </c>
      <c r="Q322" s="30">
        <f>SUM(Q321:Q321)</f>
        <v>0</v>
      </c>
      <c r="R322" s="30"/>
      <c r="S322" s="30">
        <f>SUM(S321:S321)</f>
        <v>1123783.58</v>
      </c>
    </row>
    <row r="323" spans="1:21" ht="12.75" customHeight="1" x14ac:dyDescent="0.3">
      <c r="A323" s="48"/>
      <c r="B323" s="51"/>
      <c r="C323" s="50"/>
      <c r="D323" s="51"/>
      <c r="E323" s="51"/>
      <c r="F323" s="50"/>
      <c r="G323" s="50"/>
      <c r="H323" s="53"/>
      <c r="I323" s="54"/>
      <c r="J323" s="55"/>
      <c r="K323" s="55"/>
      <c r="L323" s="56"/>
      <c r="M323" s="56"/>
      <c r="N323" s="56"/>
      <c r="O323" s="56"/>
      <c r="P323" s="56"/>
      <c r="Q323" s="56"/>
      <c r="R323" s="57"/>
      <c r="S323" s="56"/>
    </row>
    <row r="324" spans="1:21" ht="14.25" customHeight="1" x14ac:dyDescent="0.3">
      <c r="A324" s="18" t="s">
        <v>15</v>
      </c>
      <c r="B324" s="87"/>
      <c r="C324" s="88" t="s">
        <v>6</v>
      </c>
      <c r="D324" s="87"/>
      <c r="E324" s="87"/>
      <c r="F324" s="88" t="s">
        <v>6</v>
      </c>
      <c r="G324" s="88" t="s">
        <v>6</v>
      </c>
      <c r="H324" s="87" t="s">
        <v>6</v>
      </c>
      <c r="I324" s="89" t="s">
        <v>6</v>
      </c>
      <c r="J324" s="90" t="s">
        <v>6</v>
      </c>
      <c r="K324" s="90"/>
      <c r="L324" s="91" t="s">
        <v>6</v>
      </c>
      <c r="M324" s="90" t="s">
        <v>6</v>
      </c>
      <c r="N324" s="91"/>
      <c r="O324" s="90" t="s">
        <v>6</v>
      </c>
      <c r="P324" s="91" t="s">
        <v>6</v>
      </c>
      <c r="Q324" s="92" t="s">
        <v>6</v>
      </c>
      <c r="R324" s="90" t="s">
        <v>6</v>
      </c>
      <c r="S324" s="64" t="s">
        <v>15</v>
      </c>
    </row>
    <row r="325" spans="1:21" ht="12.75" customHeight="1" x14ac:dyDescent="0.3">
      <c r="A325" s="157" t="s">
        <v>25</v>
      </c>
      <c r="B325" s="160" t="s">
        <v>3</v>
      </c>
      <c r="C325" s="157" t="s">
        <v>4</v>
      </c>
      <c r="D325" s="160" t="s">
        <v>27</v>
      </c>
      <c r="E325" s="160" t="s">
        <v>58</v>
      </c>
      <c r="F325" s="157" t="s">
        <v>36</v>
      </c>
      <c r="G325" s="157" t="s">
        <v>5</v>
      </c>
      <c r="H325" s="160" t="s">
        <v>35</v>
      </c>
      <c r="I325" s="160" t="s">
        <v>60</v>
      </c>
      <c r="J325" s="160" t="s">
        <v>1</v>
      </c>
      <c r="K325" s="160" t="s">
        <v>23</v>
      </c>
      <c r="L325" s="160" t="s">
        <v>37</v>
      </c>
      <c r="M325" s="160" t="s">
        <v>6</v>
      </c>
      <c r="N325" s="160" t="s">
        <v>38</v>
      </c>
      <c r="O325" s="160" t="s">
        <v>6</v>
      </c>
      <c r="P325" s="168" t="s">
        <v>7</v>
      </c>
      <c r="Q325" s="160" t="s">
        <v>39</v>
      </c>
      <c r="R325" s="160" t="s">
        <v>6</v>
      </c>
      <c r="S325" s="168" t="s">
        <v>8</v>
      </c>
    </row>
    <row r="326" spans="1:21" ht="12.75" customHeight="1" x14ac:dyDescent="0.3">
      <c r="A326" s="157" t="s">
        <v>6</v>
      </c>
      <c r="B326" s="160"/>
      <c r="C326" s="157" t="s">
        <v>6</v>
      </c>
      <c r="D326" s="161"/>
      <c r="E326" s="161"/>
      <c r="F326" s="157" t="s">
        <v>6</v>
      </c>
      <c r="G326" s="157" t="s">
        <v>6</v>
      </c>
      <c r="H326" s="160" t="s">
        <v>6</v>
      </c>
      <c r="I326" s="160" t="s">
        <v>6</v>
      </c>
      <c r="J326" s="160" t="s">
        <v>6</v>
      </c>
      <c r="K326" s="161"/>
      <c r="L326" s="25" t="s">
        <v>9</v>
      </c>
      <c r="M326" s="26" t="s">
        <v>10</v>
      </c>
      <c r="N326" s="25" t="s">
        <v>9</v>
      </c>
      <c r="O326" s="26" t="s">
        <v>10</v>
      </c>
      <c r="P326" s="168" t="s">
        <v>6</v>
      </c>
      <c r="Q326" s="27" t="s">
        <v>9</v>
      </c>
      <c r="R326" s="26" t="s">
        <v>11</v>
      </c>
      <c r="S326" s="168" t="s">
        <v>6</v>
      </c>
    </row>
    <row r="327" spans="1:21" ht="12.75" customHeight="1" x14ac:dyDescent="0.3">
      <c r="A327" s="155" t="s">
        <v>459</v>
      </c>
      <c r="B327" s="159">
        <v>240403</v>
      </c>
      <c r="C327" s="155" t="s">
        <v>460</v>
      </c>
      <c r="D327" s="149" t="s">
        <v>461</v>
      </c>
      <c r="E327" s="149" t="s">
        <v>61</v>
      </c>
      <c r="F327" s="155" t="s">
        <v>462</v>
      </c>
      <c r="G327" s="144" t="s">
        <v>458</v>
      </c>
      <c r="H327" s="177">
        <v>23640</v>
      </c>
      <c r="I327" s="176">
        <v>2025</v>
      </c>
      <c r="J327" s="176" t="s">
        <v>13</v>
      </c>
      <c r="K327" s="127" t="s">
        <v>211</v>
      </c>
      <c r="L327" s="11">
        <v>224325</v>
      </c>
      <c r="M327" s="10" t="s">
        <v>158</v>
      </c>
      <c r="N327" s="11">
        <v>25675</v>
      </c>
      <c r="O327" s="10" t="s">
        <v>15</v>
      </c>
      <c r="P327" s="11">
        <f>SUM(N327,L327)</f>
        <v>250000</v>
      </c>
      <c r="S327" s="11">
        <f>SUM(Q327,P327)</f>
        <v>250000</v>
      </c>
    </row>
    <row r="328" spans="1:21" ht="40.799999999999997" customHeight="1" x14ac:dyDescent="0.3">
      <c r="A328" s="155"/>
      <c r="B328" s="159"/>
      <c r="C328" s="155"/>
      <c r="D328" s="148"/>
      <c r="E328" s="148"/>
      <c r="F328" s="155"/>
      <c r="G328" s="152"/>
      <c r="H328" s="28"/>
      <c r="I328" s="32" t="s">
        <v>26</v>
      </c>
      <c r="J328" s="29"/>
      <c r="K328" s="29"/>
      <c r="L328" s="30">
        <f>SUM(L327:L327)</f>
        <v>224325</v>
      </c>
      <c r="M328" s="65"/>
      <c r="N328" s="30">
        <f>SUM(N327:N327)</f>
        <v>25675</v>
      </c>
      <c r="O328" s="65"/>
      <c r="P328" s="30">
        <f>SUM(P327:P327)</f>
        <v>250000</v>
      </c>
      <c r="Q328" s="30">
        <f>SUM(Q327:Q327)</f>
        <v>0</v>
      </c>
      <c r="R328" s="65"/>
      <c r="S328" s="30">
        <f>SUM(S327:S327)</f>
        <v>250000</v>
      </c>
      <c r="T328" s="85"/>
    </row>
    <row r="329" spans="1:21" ht="12.75" customHeight="1" x14ac:dyDescent="0.3">
      <c r="A329" s="144" t="s">
        <v>185</v>
      </c>
      <c r="B329" s="146">
        <v>230521</v>
      </c>
      <c r="C329" s="144" t="s">
        <v>186</v>
      </c>
      <c r="D329" s="146" t="s">
        <v>28</v>
      </c>
      <c r="E329" s="149" t="s">
        <v>280</v>
      </c>
      <c r="F329" s="144">
        <v>903</v>
      </c>
      <c r="G329" s="144" t="s">
        <v>334</v>
      </c>
      <c r="H329" s="31">
        <v>22696</v>
      </c>
      <c r="I329" s="10">
        <v>2025</v>
      </c>
      <c r="J329" s="10" t="s">
        <v>2</v>
      </c>
      <c r="K329" s="10" t="s">
        <v>211</v>
      </c>
      <c r="L329" s="11">
        <v>343933.2</v>
      </c>
      <c r="M329" s="10" t="s">
        <v>189</v>
      </c>
      <c r="N329" s="11">
        <v>38214.800000000003</v>
      </c>
      <c r="O329" s="10" t="s">
        <v>18</v>
      </c>
      <c r="P329" s="11">
        <f>SUM(N329,L329)</f>
        <v>382148</v>
      </c>
      <c r="S329" s="11">
        <f>SUM(Q329,P329)</f>
        <v>382148</v>
      </c>
    </row>
    <row r="330" spans="1:21" ht="12.75" customHeight="1" x14ac:dyDescent="0.3">
      <c r="A330" s="151"/>
      <c r="B330" s="162"/>
      <c r="C330" s="151"/>
      <c r="D330" s="162"/>
      <c r="E330" s="162"/>
      <c r="F330" s="151"/>
      <c r="G330" s="151"/>
      <c r="H330" s="31">
        <v>22696</v>
      </c>
      <c r="I330" s="10">
        <v>2026</v>
      </c>
      <c r="J330" s="10" t="s">
        <v>21</v>
      </c>
      <c r="K330" s="10" t="s">
        <v>211</v>
      </c>
      <c r="L330" s="11">
        <v>61179.3</v>
      </c>
      <c r="M330" s="10" t="s">
        <v>189</v>
      </c>
      <c r="N330" s="11">
        <v>6797.7</v>
      </c>
      <c r="O330" s="10" t="s">
        <v>18</v>
      </c>
      <c r="P330" s="11">
        <f t="shared" ref="P330:P331" si="151">SUM(N330,L330)</f>
        <v>67977</v>
      </c>
      <c r="S330" s="11">
        <f t="shared" ref="S330:S331" si="152">SUM(Q330,P330)</f>
        <v>67977</v>
      </c>
      <c r="U330" s="124"/>
    </row>
    <row r="331" spans="1:21" ht="12.75" customHeight="1" x14ac:dyDescent="0.3">
      <c r="A331" s="163"/>
      <c r="B331" s="162"/>
      <c r="C331" s="163"/>
      <c r="D331" s="158"/>
      <c r="E331" s="158"/>
      <c r="F331" s="163"/>
      <c r="G331" s="163"/>
      <c r="H331" s="31">
        <v>22696</v>
      </c>
      <c r="I331" s="10">
        <v>2027</v>
      </c>
      <c r="J331" s="66" t="s">
        <v>19</v>
      </c>
      <c r="K331" s="66" t="s">
        <v>211</v>
      </c>
      <c r="L331" s="11">
        <v>1108555.2</v>
      </c>
      <c r="M331" s="10" t="s">
        <v>189</v>
      </c>
      <c r="N331" s="11">
        <v>123172.8</v>
      </c>
      <c r="O331" s="10" t="s">
        <v>18</v>
      </c>
      <c r="P331" s="11">
        <f t="shared" si="151"/>
        <v>1231728</v>
      </c>
      <c r="S331" s="11">
        <f t="shared" si="152"/>
        <v>1231728</v>
      </c>
    </row>
    <row r="332" spans="1:21" ht="30" customHeight="1" x14ac:dyDescent="0.3">
      <c r="A332" s="152"/>
      <c r="B332" s="147"/>
      <c r="C332" s="152"/>
      <c r="D332" s="148"/>
      <c r="E332" s="148"/>
      <c r="F332" s="152"/>
      <c r="G332" s="152"/>
      <c r="H332" s="28"/>
      <c r="I332" s="32" t="s">
        <v>26</v>
      </c>
      <c r="J332" s="29"/>
      <c r="K332" s="29"/>
      <c r="L332" s="30">
        <f>SUM(L329:L331)</f>
        <v>1513667.7</v>
      </c>
      <c r="M332" s="30"/>
      <c r="N332" s="30">
        <f>SUM(N329:N331)</f>
        <v>168185.3</v>
      </c>
      <c r="O332" s="30"/>
      <c r="P332" s="30">
        <f>SUM(P329:P331)</f>
        <v>1681853</v>
      </c>
      <c r="Q332" s="30">
        <f>SUM(Q329:Q331)</f>
        <v>0</v>
      </c>
      <c r="R332" s="30"/>
      <c r="S332" s="30">
        <f>SUM(S329:S331)</f>
        <v>1681853</v>
      </c>
    </row>
    <row r="333" spans="1:21" ht="12.75" customHeight="1" x14ac:dyDescent="0.3">
      <c r="A333" s="155" t="s">
        <v>159</v>
      </c>
      <c r="B333" s="159">
        <v>221005</v>
      </c>
      <c r="C333" s="155" t="s">
        <v>293</v>
      </c>
      <c r="D333" s="149" t="s">
        <v>14</v>
      </c>
      <c r="E333" s="149" t="s">
        <v>61</v>
      </c>
      <c r="F333" s="155" t="s">
        <v>160</v>
      </c>
      <c r="G333" s="144" t="s">
        <v>349</v>
      </c>
      <c r="H333" s="31">
        <v>22751</v>
      </c>
      <c r="I333" s="10">
        <v>2025</v>
      </c>
      <c r="J333" s="10" t="s">
        <v>14</v>
      </c>
      <c r="K333" s="10" t="s">
        <v>24</v>
      </c>
      <c r="L333" s="11">
        <v>300000</v>
      </c>
      <c r="M333" s="10" t="s">
        <v>158</v>
      </c>
      <c r="N333" s="11">
        <v>34336.339999999997</v>
      </c>
      <c r="O333" s="10" t="s">
        <v>15</v>
      </c>
      <c r="P333" s="11">
        <f>SUM(N333,L333)</f>
        <v>334336.33999999997</v>
      </c>
      <c r="S333" s="11">
        <f>SUM(Q333,P333)</f>
        <v>334336.33999999997</v>
      </c>
    </row>
    <row r="334" spans="1:21" ht="40.799999999999997" customHeight="1" x14ac:dyDescent="0.3">
      <c r="A334" s="155"/>
      <c r="B334" s="159"/>
      <c r="C334" s="155"/>
      <c r="D334" s="148"/>
      <c r="E334" s="148"/>
      <c r="F334" s="155"/>
      <c r="G334" s="152"/>
      <c r="H334" s="28"/>
      <c r="I334" s="32" t="s">
        <v>26</v>
      </c>
      <c r="J334" s="29"/>
      <c r="K334" s="29"/>
      <c r="L334" s="30">
        <f>SUM(L333:L333)</f>
        <v>300000</v>
      </c>
      <c r="M334" s="65"/>
      <c r="N334" s="30">
        <f>SUM(N333:N333)</f>
        <v>34336.339999999997</v>
      </c>
      <c r="O334" s="65"/>
      <c r="P334" s="30">
        <f>SUM(P333:P333)</f>
        <v>334336.33999999997</v>
      </c>
      <c r="Q334" s="30">
        <f>SUM(Q333:Q333)</f>
        <v>0</v>
      </c>
      <c r="R334" s="65"/>
      <c r="S334" s="30">
        <f>SUM(S333:S333)</f>
        <v>334336.33999999997</v>
      </c>
      <c r="T334" s="85"/>
    </row>
    <row r="335" spans="1:21" ht="12.75" customHeight="1" x14ac:dyDescent="0.3">
      <c r="A335" s="155" t="s">
        <v>82</v>
      </c>
      <c r="B335" s="159">
        <v>200702</v>
      </c>
      <c r="C335" s="155" t="s">
        <v>271</v>
      </c>
      <c r="D335" s="146" t="s">
        <v>29</v>
      </c>
      <c r="E335" s="146" t="s">
        <v>280</v>
      </c>
      <c r="F335" s="155">
        <v>299</v>
      </c>
      <c r="G335" s="155" t="s">
        <v>350</v>
      </c>
      <c r="H335" s="31">
        <v>22351</v>
      </c>
      <c r="I335" s="10">
        <v>2024</v>
      </c>
      <c r="J335" s="10" t="s">
        <v>2</v>
      </c>
      <c r="K335" s="10" t="s">
        <v>24</v>
      </c>
      <c r="L335" s="11">
        <v>100000</v>
      </c>
      <c r="M335" s="10" t="s">
        <v>70</v>
      </c>
      <c r="N335" s="11">
        <v>11445.447453471541</v>
      </c>
      <c r="O335" s="10" t="s">
        <v>15</v>
      </c>
      <c r="P335" s="11">
        <f>SUM(L335,N335)</f>
        <v>111445.44745347154</v>
      </c>
      <c r="S335" s="11">
        <f t="shared" ref="S335:S340" si="153">SUM(Q335,P335)</f>
        <v>111445.44745347154</v>
      </c>
    </row>
    <row r="336" spans="1:21" ht="12.75" customHeight="1" x14ac:dyDescent="0.3">
      <c r="A336" s="155"/>
      <c r="B336" s="159"/>
      <c r="C336" s="155"/>
      <c r="D336" s="162"/>
      <c r="E336" s="162"/>
      <c r="F336" s="155"/>
      <c r="G336" s="155"/>
      <c r="H336" s="31">
        <v>22351</v>
      </c>
      <c r="I336" s="10">
        <v>2024</v>
      </c>
      <c r="J336" s="10" t="s">
        <v>2</v>
      </c>
      <c r="K336" s="10" t="s">
        <v>24</v>
      </c>
      <c r="L336" s="11">
        <v>51538.05</v>
      </c>
      <c r="M336" s="10" t="s">
        <v>153</v>
      </c>
      <c r="N336" s="11">
        <v>5898.76</v>
      </c>
      <c r="O336" s="10" t="s">
        <v>15</v>
      </c>
      <c r="P336" s="11">
        <f>SUM(L336,N336)</f>
        <v>57436.810000000005</v>
      </c>
      <c r="S336" s="11">
        <f t="shared" si="153"/>
        <v>57436.810000000005</v>
      </c>
    </row>
    <row r="337" spans="1:24" ht="12.75" customHeight="1" x14ac:dyDescent="0.3">
      <c r="A337" s="155"/>
      <c r="B337" s="159"/>
      <c r="C337" s="155"/>
      <c r="D337" s="162"/>
      <c r="E337" s="162"/>
      <c r="F337" s="155"/>
      <c r="G337" s="155"/>
      <c r="H337" s="177">
        <v>22351</v>
      </c>
      <c r="I337" s="176">
        <v>2024</v>
      </c>
      <c r="J337" s="176" t="s">
        <v>2</v>
      </c>
      <c r="K337" s="176" t="s">
        <v>211</v>
      </c>
      <c r="L337" s="178">
        <v>645809.94999999995</v>
      </c>
      <c r="M337" s="10" t="s">
        <v>158</v>
      </c>
      <c r="N337" s="11">
        <v>73915.839999999997</v>
      </c>
      <c r="O337" s="10" t="s">
        <v>15</v>
      </c>
      <c r="P337" s="11">
        <f>SUM(L337,N337)</f>
        <v>719725.78999999992</v>
      </c>
      <c r="S337" s="11">
        <f t="shared" si="153"/>
        <v>719725.78999999992</v>
      </c>
    </row>
    <row r="338" spans="1:24" ht="12.75" customHeight="1" x14ac:dyDescent="0.3">
      <c r="A338" s="155"/>
      <c r="B338" s="159"/>
      <c r="C338" s="155"/>
      <c r="D338" s="162"/>
      <c r="E338" s="162"/>
      <c r="F338" s="155"/>
      <c r="G338" s="155"/>
      <c r="H338" s="177">
        <v>22351</v>
      </c>
      <c r="I338" s="176">
        <v>2024</v>
      </c>
      <c r="J338" s="176" t="s">
        <v>2</v>
      </c>
      <c r="K338" s="176" t="s">
        <v>211</v>
      </c>
      <c r="L338" s="178">
        <v>224325</v>
      </c>
      <c r="M338" s="10" t="s">
        <v>152</v>
      </c>
      <c r="N338" s="11">
        <v>25675</v>
      </c>
      <c r="O338" s="10" t="s">
        <v>15</v>
      </c>
      <c r="P338" s="11">
        <f>SUM(L338,N338)</f>
        <v>250000</v>
      </c>
      <c r="S338" s="11">
        <f t="shared" si="153"/>
        <v>250000</v>
      </c>
    </row>
    <row r="339" spans="1:24" ht="12.75" customHeight="1" x14ac:dyDescent="0.3">
      <c r="A339" s="155"/>
      <c r="B339" s="159"/>
      <c r="C339" s="155"/>
      <c r="D339" s="162"/>
      <c r="E339" s="162"/>
      <c r="F339" s="155"/>
      <c r="G339" s="155"/>
      <c r="H339" s="31">
        <v>22351</v>
      </c>
      <c r="I339" s="10">
        <v>2025</v>
      </c>
      <c r="J339" s="10" t="s">
        <v>21</v>
      </c>
      <c r="K339" s="10" t="s">
        <v>24</v>
      </c>
      <c r="L339" s="11">
        <v>25000</v>
      </c>
      <c r="M339" s="10" t="s">
        <v>70</v>
      </c>
      <c r="N339" s="11">
        <v>2861.3618633678852</v>
      </c>
      <c r="O339" s="10" t="s">
        <v>15</v>
      </c>
      <c r="P339" s="11">
        <f t="shared" ref="P339:P345" si="154">SUM(L339,N339)</f>
        <v>27861.361863367885</v>
      </c>
      <c r="S339" s="11">
        <f t="shared" si="153"/>
        <v>27861.361863367885</v>
      </c>
    </row>
    <row r="340" spans="1:24" ht="12.75" customHeight="1" x14ac:dyDescent="0.3">
      <c r="A340" s="155"/>
      <c r="B340" s="159"/>
      <c r="C340" s="155"/>
      <c r="D340" s="162"/>
      <c r="E340" s="162"/>
      <c r="F340" s="155"/>
      <c r="G340" s="155"/>
      <c r="H340" s="31">
        <v>22351</v>
      </c>
      <c r="I340" s="10">
        <v>2025</v>
      </c>
      <c r="J340" s="10" t="s">
        <v>21</v>
      </c>
      <c r="K340" s="10" t="s">
        <v>24</v>
      </c>
      <c r="L340" s="11">
        <v>75892</v>
      </c>
      <c r="M340" s="10" t="s">
        <v>158</v>
      </c>
      <c r="N340" s="11">
        <v>8686.18</v>
      </c>
      <c r="O340" s="10" t="s">
        <v>15</v>
      </c>
      <c r="P340" s="11">
        <f t="shared" si="154"/>
        <v>84578.18</v>
      </c>
      <c r="S340" s="11">
        <f t="shared" si="153"/>
        <v>84578.18</v>
      </c>
    </row>
    <row r="341" spans="1:24" ht="12.75" customHeight="1" x14ac:dyDescent="0.3">
      <c r="A341" s="155"/>
      <c r="B341" s="159"/>
      <c r="C341" s="155"/>
      <c r="D341" s="158"/>
      <c r="E341" s="158"/>
      <c r="F341" s="155"/>
      <c r="G341" s="155"/>
      <c r="H341" s="31">
        <v>22351</v>
      </c>
      <c r="I341" s="10">
        <v>2026</v>
      </c>
      <c r="J341" s="10" t="s">
        <v>22</v>
      </c>
      <c r="K341" s="10" t="s">
        <v>24</v>
      </c>
      <c r="L341" s="11">
        <v>25000</v>
      </c>
      <c r="M341" s="10" t="s">
        <v>70</v>
      </c>
      <c r="N341" s="11">
        <v>2861.3618633678852</v>
      </c>
      <c r="O341" s="10" t="s">
        <v>15</v>
      </c>
      <c r="P341" s="11">
        <f t="shared" si="154"/>
        <v>27861.361863367885</v>
      </c>
      <c r="S341" s="11">
        <f t="shared" ref="S341:S345" si="155">SUM(Q341,P341)</f>
        <v>27861.361863367885</v>
      </c>
    </row>
    <row r="342" spans="1:24" ht="12.75" customHeight="1" x14ac:dyDescent="0.3">
      <c r="A342" s="155"/>
      <c r="B342" s="159"/>
      <c r="C342" s="155"/>
      <c r="D342" s="158"/>
      <c r="E342" s="158"/>
      <c r="F342" s="155"/>
      <c r="G342" s="155"/>
      <c r="H342" s="31">
        <v>22351</v>
      </c>
      <c r="I342" s="10">
        <v>2026</v>
      </c>
      <c r="J342" s="10" t="s">
        <v>19</v>
      </c>
      <c r="K342" s="10" t="s">
        <v>24</v>
      </c>
      <c r="L342" s="11">
        <v>350000</v>
      </c>
      <c r="M342" s="10" t="s">
        <v>70</v>
      </c>
      <c r="N342" s="11">
        <v>40059.066087150364</v>
      </c>
      <c r="O342" s="10" t="s">
        <v>15</v>
      </c>
      <c r="P342" s="11">
        <f t="shared" si="154"/>
        <v>390059.06608715036</v>
      </c>
      <c r="S342" s="11">
        <f t="shared" si="155"/>
        <v>390059.06608715036</v>
      </c>
      <c r="W342" s="81"/>
    </row>
    <row r="343" spans="1:24" ht="12.75" customHeight="1" x14ac:dyDescent="0.3">
      <c r="A343" s="155"/>
      <c r="B343" s="159"/>
      <c r="C343" s="155"/>
      <c r="D343" s="158"/>
      <c r="E343" s="158"/>
      <c r="F343" s="155"/>
      <c r="G343" s="155"/>
      <c r="H343" s="31">
        <v>22351</v>
      </c>
      <c r="I343" s="10">
        <v>2026</v>
      </c>
      <c r="J343" s="10" t="s">
        <v>19</v>
      </c>
      <c r="K343" s="10" t="s">
        <v>24</v>
      </c>
      <c r="L343" s="11">
        <v>97818</v>
      </c>
      <c r="M343" s="10" t="s">
        <v>153</v>
      </c>
      <c r="N343" s="11">
        <v>11195.71</v>
      </c>
      <c r="O343" s="10" t="s">
        <v>15</v>
      </c>
      <c r="P343" s="11">
        <f t="shared" si="154"/>
        <v>109013.70999999999</v>
      </c>
      <c r="S343" s="11">
        <f t="shared" si="155"/>
        <v>109013.70999999999</v>
      </c>
      <c r="W343" s="81"/>
    </row>
    <row r="344" spans="1:24" ht="12.75" customHeight="1" x14ac:dyDescent="0.3">
      <c r="A344" s="155"/>
      <c r="B344" s="159"/>
      <c r="C344" s="155"/>
      <c r="D344" s="158"/>
      <c r="E344" s="158"/>
      <c r="F344" s="155"/>
      <c r="G344" s="155"/>
      <c r="H344" s="31">
        <v>22351</v>
      </c>
      <c r="I344" s="10">
        <v>2026</v>
      </c>
      <c r="J344" s="10" t="s">
        <v>19</v>
      </c>
      <c r="K344" s="10" t="s">
        <v>24</v>
      </c>
      <c r="L344" s="11">
        <v>968168</v>
      </c>
      <c r="M344" s="10" t="s">
        <v>158</v>
      </c>
      <c r="N344" s="11">
        <v>110811.16</v>
      </c>
      <c r="O344" s="10" t="s">
        <v>15</v>
      </c>
      <c r="P344" s="11">
        <f t="shared" si="154"/>
        <v>1078979.1599999999</v>
      </c>
      <c r="S344" s="11">
        <f t="shared" si="155"/>
        <v>1078979.1599999999</v>
      </c>
    </row>
    <row r="345" spans="1:24" ht="12.75" customHeight="1" x14ac:dyDescent="0.3">
      <c r="A345" s="155"/>
      <c r="B345" s="159"/>
      <c r="C345" s="155"/>
      <c r="D345" s="158"/>
      <c r="E345" s="158"/>
      <c r="F345" s="155"/>
      <c r="G345" s="155"/>
      <c r="H345" s="31">
        <v>22351</v>
      </c>
      <c r="I345" s="10">
        <v>2026</v>
      </c>
      <c r="J345" s="10" t="s">
        <v>19</v>
      </c>
      <c r="K345" s="10" t="s">
        <v>24</v>
      </c>
      <c r="L345" s="11">
        <v>1347751</v>
      </c>
      <c r="M345" s="10" t="s">
        <v>167</v>
      </c>
      <c r="N345" s="11">
        <v>154256.13</v>
      </c>
      <c r="O345" s="10" t="s">
        <v>15</v>
      </c>
      <c r="P345" s="11">
        <f t="shared" si="154"/>
        <v>1502007.13</v>
      </c>
      <c r="S345" s="11">
        <f t="shared" si="155"/>
        <v>1502007.13</v>
      </c>
    </row>
    <row r="346" spans="1:24" ht="23.4" customHeight="1" x14ac:dyDescent="0.3">
      <c r="A346" s="155"/>
      <c r="B346" s="159"/>
      <c r="C346" s="155"/>
      <c r="D346" s="148"/>
      <c r="E346" s="148"/>
      <c r="F346" s="155"/>
      <c r="G346" s="156"/>
      <c r="H346" s="28"/>
      <c r="I346" s="32" t="s">
        <v>26</v>
      </c>
      <c r="J346" s="29"/>
      <c r="K346" s="29"/>
      <c r="L346" s="30">
        <f>SUM(L335:L345)</f>
        <v>3911302</v>
      </c>
      <c r="M346" s="30"/>
      <c r="N346" s="30">
        <f t="shared" ref="N346:S346" si="156">SUM(N335:N345)</f>
        <v>447666.01726735767</v>
      </c>
      <c r="O346" s="30"/>
      <c r="P346" s="30">
        <f t="shared" si="156"/>
        <v>4358968.0172673576</v>
      </c>
      <c r="Q346" s="30">
        <f t="shared" si="156"/>
        <v>0</v>
      </c>
      <c r="R346" s="30"/>
      <c r="S346" s="30">
        <f t="shared" si="156"/>
        <v>4358968.0172673576</v>
      </c>
    </row>
    <row r="347" spans="1:24" ht="12.75" customHeight="1" x14ac:dyDescent="0.3">
      <c r="A347" s="155" t="s">
        <v>267</v>
      </c>
      <c r="B347" s="159">
        <v>200708</v>
      </c>
      <c r="C347" s="155" t="s">
        <v>359</v>
      </c>
      <c r="D347" s="146" t="s">
        <v>50</v>
      </c>
      <c r="E347" s="149" t="s">
        <v>59</v>
      </c>
      <c r="F347" s="155" t="s">
        <v>145</v>
      </c>
      <c r="G347" s="144" t="s">
        <v>351</v>
      </c>
      <c r="H347" s="31">
        <v>22352</v>
      </c>
      <c r="I347" s="10">
        <v>2024</v>
      </c>
      <c r="J347" s="10" t="s">
        <v>2</v>
      </c>
      <c r="K347" s="10" t="s">
        <v>199</v>
      </c>
      <c r="L347" s="11">
        <v>0</v>
      </c>
      <c r="M347" s="10" t="s">
        <v>48</v>
      </c>
      <c r="N347" s="11">
        <v>0</v>
      </c>
      <c r="O347" s="10" t="s">
        <v>15</v>
      </c>
      <c r="P347" s="11">
        <f>SUM(N347,L347)</f>
        <v>0</v>
      </c>
      <c r="S347" s="11">
        <f>SUM(Q347,P347)</f>
        <v>0</v>
      </c>
    </row>
    <row r="348" spans="1:24" ht="12.75" customHeight="1" x14ac:dyDescent="0.3">
      <c r="A348" s="155"/>
      <c r="B348" s="159"/>
      <c r="C348" s="155"/>
      <c r="D348" s="158"/>
      <c r="E348" s="158"/>
      <c r="F348" s="155"/>
      <c r="G348" s="151"/>
      <c r="H348" s="31">
        <v>22352</v>
      </c>
      <c r="I348" s="10">
        <v>2025</v>
      </c>
      <c r="J348" s="10" t="s">
        <v>21</v>
      </c>
      <c r="K348" s="10" t="s">
        <v>199</v>
      </c>
      <c r="L348" s="11">
        <v>0</v>
      </c>
      <c r="M348" s="10" t="s">
        <v>48</v>
      </c>
      <c r="N348" s="11">
        <v>0</v>
      </c>
      <c r="O348" s="10" t="s">
        <v>15</v>
      </c>
      <c r="P348" s="11">
        <f>SUM(N348,L348)</f>
        <v>0</v>
      </c>
      <c r="S348" s="11">
        <f>SUM(Q348,P348)</f>
        <v>0</v>
      </c>
    </row>
    <row r="349" spans="1:24" ht="12.75" customHeight="1" x14ac:dyDescent="0.3">
      <c r="A349" s="155"/>
      <c r="B349" s="159"/>
      <c r="C349" s="155"/>
      <c r="D349" s="158"/>
      <c r="E349" s="158"/>
      <c r="F349" s="155"/>
      <c r="G349" s="151"/>
      <c r="H349" s="31">
        <v>22352</v>
      </c>
      <c r="I349" s="10">
        <v>2025</v>
      </c>
      <c r="J349" s="10" t="s">
        <v>19</v>
      </c>
      <c r="K349" s="10" t="s">
        <v>199</v>
      </c>
      <c r="L349" s="11">
        <v>0</v>
      </c>
      <c r="M349" s="10" t="s">
        <v>48</v>
      </c>
      <c r="N349" s="11">
        <v>0</v>
      </c>
      <c r="O349" s="10" t="s">
        <v>15</v>
      </c>
      <c r="P349" s="11">
        <f t="shared" ref="P349" si="157">SUM(N349,L349)</f>
        <v>0</v>
      </c>
      <c r="S349" s="11">
        <f t="shared" ref="S349" si="158">SUM(Q349,P349)</f>
        <v>0</v>
      </c>
    </row>
    <row r="350" spans="1:24" ht="12.75" customHeight="1" x14ac:dyDescent="0.3">
      <c r="A350" s="155"/>
      <c r="B350" s="159"/>
      <c r="C350" s="155"/>
      <c r="D350" s="158"/>
      <c r="E350" s="158"/>
      <c r="F350" s="155"/>
      <c r="G350" s="151"/>
      <c r="H350" s="31">
        <v>22352</v>
      </c>
      <c r="I350" s="10">
        <v>2025</v>
      </c>
      <c r="J350" s="10" t="s">
        <v>19</v>
      </c>
      <c r="K350" s="10" t="s">
        <v>199</v>
      </c>
      <c r="L350" s="11">
        <v>0</v>
      </c>
      <c r="M350" s="10" t="s">
        <v>48</v>
      </c>
      <c r="N350" s="11">
        <v>0</v>
      </c>
      <c r="O350" s="10" t="s">
        <v>15</v>
      </c>
      <c r="P350" s="11">
        <f t="shared" ref="P350" si="159">SUM(N350,L350)</f>
        <v>0</v>
      </c>
      <c r="S350" s="11">
        <f t="shared" ref="S350" si="160">SUM(Q350,P350)</f>
        <v>0</v>
      </c>
    </row>
    <row r="351" spans="1:24" ht="69.599999999999994" customHeight="1" x14ac:dyDescent="0.3">
      <c r="A351" s="155"/>
      <c r="B351" s="159"/>
      <c r="C351" s="155"/>
      <c r="D351" s="148"/>
      <c r="E351" s="148"/>
      <c r="F351" s="155"/>
      <c r="G351" s="152"/>
      <c r="H351" s="33"/>
      <c r="I351" s="34" t="s">
        <v>26</v>
      </c>
      <c r="J351" s="35"/>
      <c r="K351" s="35"/>
      <c r="L351" s="36">
        <f>SUM(L347:L350)</f>
        <v>0</v>
      </c>
      <c r="M351" s="37"/>
      <c r="N351" s="36">
        <f>SUM(N347:N350)</f>
        <v>0</v>
      </c>
      <c r="O351" s="37"/>
      <c r="P351" s="36">
        <f>SUM(P347:P350)</f>
        <v>0</v>
      </c>
      <c r="Q351" s="36">
        <f>SUM(Q347:Q350)</f>
        <v>0</v>
      </c>
      <c r="R351" s="37"/>
      <c r="S351" s="36">
        <f>SUM(S347:S350)</f>
        <v>0</v>
      </c>
      <c r="T351" s="85"/>
    </row>
    <row r="352" spans="1:24" ht="12.75" customHeight="1" x14ac:dyDescent="0.3">
      <c r="A352" s="155" t="s">
        <v>218</v>
      </c>
      <c r="B352" s="159">
        <v>180903</v>
      </c>
      <c r="C352" s="155" t="s">
        <v>219</v>
      </c>
      <c r="D352" s="146" t="s">
        <v>31</v>
      </c>
      <c r="E352" s="149" t="s">
        <v>280</v>
      </c>
      <c r="F352" s="155">
        <v>837</v>
      </c>
      <c r="G352" s="171" t="s">
        <v>221</v>
      </c>
      <c r="H352" s="31">
        <v>21393</v>
      </c>
      <c r="I352" s="10">
        <v>2020</v>
      </c>
      <c r="J352" s="10" t="s">
        <v>14</v>
      </c>
      <c r="K352" s="10" t="s">
        <v>199</v>
      </c>
      <c r="L352" s="11">
        <v>0</v>
      </c>
      <c r="M352" s="10" t="s">
        <v>66</v>
      </c>
      <c r="N352" s="11">
        <v>0</v>
      </c>
      <c r="O352" s="10" t="s">
        <v>15</v>
      </c>
      <c r="P352" s="11">
        <f>SUM(N352,L352)</f>
        <v>0</v>
      </c>
      <c r="S352" s="11">
        <f>SUM(Q352,P352)</f>
        <v>0</v>
      </c>
      <c r="V352" s="106"/>
      <c r="W352" s="106"/>
      <c r="X352" s="106"/>
    </row>
    <row r="353" spans="1:24" ht="12.75" customHeight="1" x14ac:dyDescent="0.3">
      <c r="A353" s="155"/>
      <c r="B353" s="159"/>
      <c r="C353" s="155"/>
      <c r="D353" s="158"/>
      <c r="E353" s="158"/>
      <c r="F353" s="155"/>
      <c r="G353" s="172"/>
      <c r="H353" s="31">
        <v>21393</v>
      </c>
      <c r="I353" s="10">
        <v>2020</v>
      </c>
      <c r="J353" s="10" t="s">
        <v>2</v>
      </c>
      <c r="K353" s="10" t="s">
        <v>437</v>
      </c>
      <c r="L353" s="11">
        <v>1553567.56</v>
      </c>
      <c r="M353" s="10" t="s">
        <v>66</v>
      </c>
      <c r="N353" s="11">
        <v>177812.76</v>
      </c>
      <c r="O353" s="10" t="s">
        <v>15</v>
      </c>
      <c r="P353" s="11">
        <f>SUM(N353,L353)</f>
        <v>1731380.32</v>
      </c>
      <c r="S353" s="11">
        <f>SUM(Q353,P353)</f>
        <v>1731380.32</v>
      </c>
      <c r="V353" s="106"/>
      <c r="W353" s="106"/>
      <c r="X353" s="106"/>
    </row>
    <row r="354" spans="1:24" ht="12.75" customHeight="1" x14ac:dyDescent="0.3">
      <c r="A354" s="155"/>
      <c r="B354" s="159"/>
      <c r="C354" s="155"/>
      <c r="D354" s="158"/>
      <c r="E354" s="158"/>
      <c r="F354" s="155"/>
      <c r="G354" s="172"/>
      <c r="H354" s="31">
        <v>21393</v>
      </c>
      <c r="I354" s="10">
        <v>2020</v>
      </c>
      <c r="J354" s="10" t="s">
        <v>2</v>
      </c>
      <c r="K354" s="10" t="s">
        <v>436</v>
      </c>
      <c r="L354" s="11">
        <v>53838</v>
      </c>
      <c r="M354" s="108" t="s">
        <v>294</v>
      </c>
      <c r="N354" s="11">
        <v>6162</v>
      </c>
      <c r="O354" s="10" t="s">
        <v>0</v>
      </c>
      <c r="P354" s="11">
        <f>SUM(N354,L354)</f>
        <v>60000</v>
      </c>
      <c r="S354" s="11">
        <f t="shared" ref="S354" si="161">SUM(Q354,P354)</f>
        <v>60000</v>
      </c>
      <c r="V354" s="106"/>
      <c r="W354" s="106"/>
      <c r="X354" s="106"/>
    </row>
    <row r="355" spans="1:24" ht="12.75" customHeight="1" x14ac:dyDescent="0.3">
      <c r="A355" s="155"/>
      <c r="B355" s="159"/>
      <c r="C355" s="155"/>
      <c r="D355" s="158"/>
      <c r="E355" s="158"/>
      <c r="F355" s="155"/>
      <c r="G355" s="172"/>
      <c r="H355" s="31">
        <v>21393</v>
      </c>
      <c r="I355" s="10">
        <v>2024</v>
      </c>
      <c r="J355" s="10" t="s">
        <v>2</v>
      </c>
      <c r="K355" s="10" t="s">
        <v>24</v>
      </c>
      <c r="L355" s="11">
        <v>67297.5</v>
      </c>
      <c r="M355" s="108" t="s">
        <v>152</v>
      </c>
      <c r="N355" s="11">
        <v>7702.5</v>
      </c>
      <c r="O355" s="10" t="s">
        <v>15</v>
      </c>
      <c r="P355" s="11">
        <f>SUM(N355,L355)</f>
        <v>75000</v>
      </c>
      <c r="S355" s="11">
        <f t="shared" ref="S355" si="162">SUM(Q355,P355)</f>
        <v>75000</v>
      </c>
      <c r="V355" s="106"/>
      <c r="W355" s="106"/>
      <c r="X355" s="106"/>
    </row>
    <row r="356" spans="1:24" ht="12.75" customHeight="1" x14ac:dyDescent="0.3">
      <c r="A356" s="155"/>
      <c r="B356" s="159"/>
      <c r="C356" s="155"/>
      <c r="D356" s="158"/>
      <c r="E356" s="158"/>
      <c r="F356" s="155"/>
      <c r="G356" s="172"/>
      <c r="H356" s="31">
        <v>21393</v>
      </c>
      <c r="I356" s="10">
        <v>2023</v>
      </c>
      <c r="J356" s="10" t="s">
        <v>21</v>
      </c>
      <c r="K356" s="10" t="s">
        <v>24</v>
      </c>
      <c r="L356" s="11">
        <v>358920</v>
      </c>
      <c r="M356" s="10" t="s">
        <v>152</v>
      </c>
      <c r="N356" s="11">
        <v>41080</v>
      </c>
      <c r="O356" s="10" t="s">
        <v>15</v>
      </c>
      <c r="P356" s="11">
        <f>SUM(N356,L356)</f>
        <v>400000</v>
      </c>
      <c r="Q356" s="11">
        <v>0</v>
      </c>
      <c r="R356" s="10" t="s">
        <v>15</v>
      </c>
      <c r="S356" s="11">
        <f>SUM(Q356,P356)</f>
        <v>400000</v>
      </c>
      <c r="V356" s="106"/>
      <c r="W356" s="106"/>
      <c r="X356" s="106"/>
    </row>
    <row r="357" spans="1:24" ht="12.75" customHeight="1" x14ac:dyDescent="0.3">
      <c r="A357" s="155"/>
      <c r="B357" s="159"/>
      <c r="C357" s="155"/>
      <c r="D357" s="158"/>
      <c r="E357" s="158"/>
      <c r="F357" s="155"/>
      <c r="G357" s="172"/>
      <c r="H357" s="31">
        <v>21393</v>
      </c>
      <c r="I357" s="10">
        <v>2024</v>
      </c>
      <c r="J357" s="10" t="s">
        <v>19</v>
      </c>
      <c r="K357" s="10" t="s">
        <v>24</v>
      </c>
      <c r="L357" s="11">
        <v>6700707.0899999999</v>
      </c>
      <c r="M357" s="10" t="s">
        <v>152</v>
      </c>
      <c r="N357" s="11">
        <v>766925.9</v>
      </c>
      <c r="O357" s="10" t="s">
        <v>15</v>
      </c>
      <c r="P357" s="11">
        <f t="shared" ref="P357" si="163">SUM(N357,L357)</f>
        <v>7467632.9900000002</v>
      </c>
      <c r="Q357" s="11">
        <v>7014897.2000000002</v>
      </c>
      <c r="R357" s="10" t="s">
        <v>15</v>
      </c>
      <c r="S357" s="11">
        <f t="shared" ref="S357:S358" si="164">SUM(Q357,P357)</f>
        <v>14482530.190000001</v>
      </c>
      <c r="V357" s="106"/>
      <c r="W357" s="106"/>
      <c r="X357" s="106"/>
    </row>
    <row r="358" spans="1:24" ht="12.75" customHeight="1" x14ac:dyDescent="0.3">
      <c r="A358" s="155"/>
      <c r="B358" s="159"/>
      <c r="C358" s="155"/>
      <c r="D358" s="158"/>
      <c r="E358" s="158"/>
      <c r="F358" s="155"/>
      <c r="G358" s="172"/>
      <c r="H358" s="31">
        <v>21393</v>
      </c>
      <c r="I358" s="10">
        <v>2024</v>
      </c>
      <c r="J358" s="10" t="s">
        <v>19</v>
      </c>
      <c r="K358" s="10" t="s">
        <v>24</v>
      </c>
      <c r="L358" s="11">
        <v>231350.69</v>
      </c>
      <c r="M358" s="108" t="s">
        <v>294</v>
      </c>
      <c r="N358" s="11">
        <v>26479.119999999999</v>
      </c>
      <c r="O358" s="10" t="s">
        <v>0</v>
      </c>
      <c r="P358" s="11">
        <f t="shared" ref="P358" si="165">SUM(N358,L358)</f>
        <v>257829.81</v>
      </c>
      <c r="Q358" s="11">
        <v>691638.91</v>
      </c>
      <c r="R358" s="10" t="s">
        <v>457</v>
      </c>
      <c r="S358" s="11">
        <f t="shared" si="164"/>
        <v>949468.72</v>
      </c>
      <c r="V358" s="106"/>
      <c r="W358" s="106"/>
      <c r="X358" s="106"/>
    </row>
    <row r="359" spans="1:24" x14ac:dyDescent="0.3">
      <c r="A359" s="155"/>
      <c r="B359" s="159"/>
      <c r="C359" s="155"/>
      <c r="D359" s="148"/>
      <c r="E359" s="148"/>
      <c r="F359" s="155"/>
      <c r="G359" s="173"/>
      <c r="H359" s="28"/>
      <c r="I359" s="32" t="s">
        <v>26</v>
      </c>
      <c r="J359" s="29"/>
      <c r="K359" s="29"/>
      <c r="L359" s="30">
        <f>SUM(L352:L358)</f>
        <v>8965680.8399999999</v>
      </c>
      <c r="M359" s="30"/>
      <c r="N359" s="30">
        <f>SUM(N352:N358)</f>
        <v>1026162.28</v>
      </c>
      <c r="O359" s="30"/>
      <c r="P359" s="30">
        <f>SUM(P352:P358)</f>
        <v>9991843.120000001</v>
      </c>
      <c r="Q359" s="30">
        <f>SUM(Q352:Q358)</f>
        <v>7706536.1100000003</v>
      </c>
      <c r="R359" s="30"/>
      <c r="S359" s="30">
        <f>SUM(S352:S358)</f>
        <v>17698379.23</v>
      </c>
      <c r="T359" s="85"/>
      <c r="V359" s="106"/>
      <c r="W359" s="106"/>
      <c r="X359" s="106"/>
    </row>
    <row r="360" spans="1:24" ht="12.75" customHeight="1" x14ac:dyDescent="0.3">
      <c r="A360" s="155" t="s">
        <v>420</v>
      </c>
      <c r="B360" s="159">
        <v>231101</v>
      </c>
      <c r="C360" s="155" t="s">
        <v>421</v>
      </c>
      <c r="D360" s="149" t="s">
        <v>14</v>
      </c>
      <c r="E360" s="149" t="s">
        <v>61</v>
      </c>
      <c r="F360" s="155"/>
      <c r="G360" s="144"/>
      <c r="H360" s="31">
        <v>23517</v>
      </c>
      <c r="I360" s="10">
        <v>2024</v>
      </c>
      <c r="J360" s="10" t="s">
        <v>14</v>
      </c>
      <c r="K360" s="10" t="s">
        <v>24</v>
      </c>
      <c r="L360" s="11">
        <v>355533</v>
      </c>
      <c r="M360" s="10" t="s">
        <v>366</v>
      </c>
      <c r="N360" s="11">
        <v>40692.31</v>
      </c>
      <c r="O360" s="10" t="s">
        <v>15</v>
      </c>
      <c r="P360" s="11">
        <f>SUM(N360,L360)</f>
        <v>396225.31</v>
      </c>
      <c r="S360" s="11">
        <f>SUM(Q360,P360)</f>
        <v>396225.31</v>
      </c>
    </row>
    <row r="361" spans="1:24" ht="40.799999999999997" customHeight="1" x14ac:dyDescent="0.3">
      <c r="A361" s="155"/>
      <c r="B361" s="159"/>
      <c r="C361" s="155"/>
      <c r="D361" s="148"/>
      <c r="E361" s="148"/>
      <c r="F361" s="155"/>
      <c r="G361" s="152"/>
      <c r="H361" s="28"/>
      <c r="I361" s="32" t="s">
        <v>26</v>
      </c>
      <c r="J361" s="29"/>
      <c r="K361" s="29"/>
      <c r="L361" s="30">
        <f>SUM(L360:L360)</f>
        <v>355533</v>
      </c>
      <c r="M361" s="65"/>
      <c r="N361" s="30">
        <f>SUM(N360:N360)</f>
        <v>40692.31</v>
      </c>
      <c r="O361" s="65"/>
      <c r="P361" s="30">
        <f>SUM(P360:P360)</f>
        <v>396225.31</v>
      </c>
      <c r="Q361" s="30">
        <f>SUM(Q360:Q360)</f>
        <v>0</v>
      </c>
      <c r="R361" s="65"/>
      <c r="S361" s="30">
        <f>SUM(S360:S360)</f>
        <v>396225.31</v>
      </c>
      <c r="T361" s="85"/>
      <c r="U361" s="124"/>
    </row>
    <row r="362" spans="1:24" x14ac:dyDescent="0.3">
      <c r="A362" s="93"/>
      <c r="B362" s="49"/>
      <c r="C362" s="93"/>
      <c r="D362" s="49"/>
      <c r="E362" s="49"/>
      <c r="F362" s="93"/>
      <c r="G362" s="93"/>
      <c r="H362" s="49"/>
      <c r="I362" s="94"/>
      <c r="J362" s="94"/>
      <c r="K362" s="94"/>
      <c r="L362" s="95"/>
      <c r="M362" s="94"/>
      <c r="N362" s="95"/>
      <c r="O362" s="94"/>
      <c r="P362" s="95"/>
      <c r="Q362" s="95"/>
      <c r="R362" s="94"/>
      <c r="S362" s="95"/>
      <c r="T362" s="120"/>
    </row>
    <row r="363" spans="1:24" x14ac:dyDescent="0.3">
      <c r="A363" s="93"/>
      <c r="B363" s="113" t="s">
        <v>273</v>
      </c>
      <c r="C363" s="17"/>
      <c r="D363" s="17"/>
      <c r="E363" s="114" t="s">
        <v>103</v>
      </c>
      <c r="F363" s="93"/>
      <c r="G363" s="93"/>
      <c r="H363" s="49"/>
      <c r="I363" s="94"/>
      <c r="J363" s="94"/>
      <c r="K363" s="94"/>
      <c r="L363" s="102"/>
      <c r="M363" s="102"/>
      <c r="N363" s="102"/>
      <c r="O363" s="102"/>
      <c r="P363" s="102"/>
      <c r="Q363" s="95"/>
      <c r="R363" s="102"/>
      <c r="S363" s="95"/>
      <c r="T363" s="120"/>
      <c r="U363" s="121"/>
    </row>
    <row r="364" spans="1:24" x14ac:dyDescent="0.3">
      <c r="A364" s="93"/>
      <c r="B364" s="17" t="s">
        <v>14</v>
      </c>
      <c r="C364" s="17" t="s">
        <v>114</v>
      </c>
      <c r="D364" s="17"/>
      <c r="E364" s="115" t="s">
        <v>287</v>
      </c>
      <c r="F364" s="15" t="s">
        <v>107</v>
      </c>
      <c r="G364" s="93"/>
      <c r="H364" s="49"/>
      <c r="I364" s="94"/>
      <c r="J364" s="94"/>
      <c r="K364" s="94"/>
      <c r="L364" s="102"/>
      <c r="M364" s="102"/>
      <c r="N364" s="102"/>
      <c r="O364" s="102"/>
      <c r="P364" s="102"/>
      <c r="Q364" s="95"/>
      <c r="R364" s="94"/>
      <c r="S364" s="95"/>
    </row>
    <row r="365" spans="1:24" x14ac:dyDescent="0.3">
      <c r="A365" s="93"/>
      <c r="B365" s="17" t="s">
        <v>2</v>
      </c>
      <c r="C365" s="17" t="s">
        <v>274</v>
      </c>
      <c r="D365" s="17"/>
      <c r="E365" s="115" t="s">
        <v>288</v>
      </c>
      <c r="F365" s="15" t="s">
        <v>109</v>
      </c>
      <c r="G365" s="93"/>
      <c r="H365" s="49"/>
      <c r="I365" s="94"/>
      <c r="J365" s="94"/>
      <c r="K365" s="94"/>
      <c r="L365" s="96"/>
      <c r="M365" s="96"/>
      <c r="N365" s="96"/>
      <c r="O365" s="94"/>
      <c r="P365" s="96"/>
      <c r="Q365" s="95"/>
      <c r="R365" s="94"/>
      <c r="S365" s="95"/>
    </row>
    <row r="366" spans="1:24" x14ac:dyDescent="0.3">
      <c r="A366" s="93"/>
      <c r="B366" s="17" t="s">
        <v>21</v>
      </c>
      <c r="C366" s="17" t="s">
        <v>275</v>
      </c>
      <c r="D366" s="17"/>
      <c r="E366" s="17" t="s">
        <v>289</v>
      </c>
      <c r="F366" s="17" t="s">
        <v>290</v>
      </c>
      <c r="G366" s="93"/>
      <c r="H366" s="49"/>
      <c r="I366" s="94"/>
      <c r="J366" s="94"/>
      <c r="K366" s="94"/>
      <c r="L366" s="96"/>
      <c r="M366" s="94"/>
      <c r="N366" s="96"/>
      <c r="O366" s="94"/>
      <c r="P366" s="96"/>
      <c r="Q366" s="95"/>
      <c r="R366" s="94"/>
      <c r="S366" s="96"/>
    </row>
    <row r="367" spans="1:24" x14ac:dyDescent="0.3">
      <c r="A367" s="93"/>
      <c r="B367" s="17" t="s">
        <v>22</v>
      </c>
      <c r="C367" s="17" t="s">
        <v>276</v>
      </c>
      <c r="D367" s="17"/>
      <c r="E367" s="115" t="s">
        <v>59</v>
      </c>
      <c r="F367" s="15" t="s">
        <v>291</v>
      </c>
      <c r="G367" s="93"/>
      <c r="H367" s="49"/>
      <c r="I367" s="94"/>
      <c r="J367" s="94"/>
      <c r="K367" s="94"/>
      <c r="L367" s="96"/>
      <c r="M367" s="94"/>
      <c r="N367" s="96"/>
      <c r="O367" s="94"/>
      <c r="P367" s="96"/>
      <c r="Q367" s="103"/>
      <c r="R367" s="94"/>
      <c r="S367" s="96"/>
    </row>
    <row r="368" spans="1:24" x14ac:dyDescent="0.3">
      <c r="A368" s="93"/>
      <c r="B368" s="17" t="s">
        <v>19</v>
      </c>
      <c r="C368" s="17" t="s">
        <v>277</v>
      </c>
      <c r="D368" s="17"/>
      <c r="E368" s="115" t="s">
        <v>28</v>
      </c>
      <c r="F368" s="15" t="s">
        <v>106</v>
      </c>
      <c r="G368" s="93"/>
      <c r="H368" s="49"/>
      <c r="I368" s="94"/>
      <c r="J368" s="94"/>
      <c r="K368" s="94"/>
      <c r="L368" s="96"/>
      <c r="M368" s="94"/>
      <c r="N368" s="96"/>
      <c r="O368" s="94"/>
      <c r="P368" s="96"/>
      <c r="Q368" s="95"/>
      <c r="R368" s="94"/>
      <c r="S368" s="96"/>
    </row>
    <row r="369" spans="1:19" x14ac:dyDescent="0.3">
      <c r="A369" s="93"/>
      <c r="B369" s="17" t="s">
        <v>13</v>
      </c>
      <c r="C369" s="17" t="s">
        <v>278</v>
      </c>
      <c r="D369" s="17"/>
      <c r="E369" s="115" t="s">
        <v>55</v>
      </c>
      <c r="F369" s="15" t="s">
        <v>108</v>
      </c>
      <c r="G369" s="93"/>
      <c r="H369" s="49"/>
      <c r="I369" s="94"/>
      <c r="J369" s="94"/>
      <c r="K369" s="94"/>
      <c r="L369" s="96"/>
      <c r="M369" s="94"/>
      <c r="N369" s="96"/>
      <c r="O369" s="94"/>
      <c r="P369" s="96"/>
      <c r="Q369" s="95"/>
      <c r="R369" s="94"/>
      <c r="S369" s="96"/>
    </row>
    <row r="370" spans="1:19" x14ac:dyDescent="0.3">
      <c r="A370" s="93"/>
      <c r="B370" s="17"/>
      <c r="C370" s="17"/>
      <c r="D370" s="17"/>
      <c r="E370" s="17" t="s">
        <v>296</v>
      </c>
      <c r="F370" s="17" t="s">
        <v>297</v>
      </c>
      <c r="G370" s="15"/>
      <c r="H370" s="49"/>
      <c r="I370" s="94"/>
      <c r="J370" s="94"/>
      <c r="K370" s="94"/>
      <c r="L370" s="96"/>
      <c r="M370" s="94"/>
      <c r="N370" s="96"/>
      <c r="O370" s="94"/>
      <c r="P370" s="96"/>
      <c r="Q370" s="95"/>
      <c r="R370" s="94"/>
      <c r="S370" s="122"/>
    </row>
    <row r="371" spans="1:19" x14ac:dyDescent="0.3">
      <c r="A371" s="93"/>
      <c r="B371" s="116" t="s">
        <v>102</v>
      </c>
      <c r="C371" s="17"/>
      <c r="D371" s="17"/>
      <c r="E371" s="17"/>
      <c r="F371" s="17"/>
      <c r="G371" s="15"/>
      <c r="H371" s="49"/>
      <c r="I371" s="94"/>
      <c r="J371" s="94"/>
      <c r="K371" s="94"/>
      <c r="L371" s="96"/>
      <c r="M371" s="94"/>
      <c r="N371" s="96"/>
      <c r="O371" s="94"/>
      <c r="P371" s="96"/>
      <c r="Q371" s="95"/>
      <c r="R371" s="94"/>
      <c r="S371" s="123"/>
    </row>
    <row r="372" spans="1:19" x14ac:dyDescent="0.3">
      <c r="A372" s="93"/>
      <c r="B372" s="93" t="s">
        <v>29</v>
      </c>
      <c r="C372" s="17" t="s">
        <v>111</v>
      </c>
      <c r="D372" s="49"/>
      <c r="E372" s="117" t="s">
        <v>122</v>
      </c>
      <c r="F372" s="15"/>
      <c r="G372" s="15"/>
      <c r="H372" s="49"/>
      <c r="I372" s="94"/>
      <c r="J372" s="94"/>
      <c r="K372" s="94"/>
      <c r="L372" s="96"/>
      <c r="M372" s="94"/>
      <c r="N372" s="96"/>
      <c r="O372" s="94"/>
      <c r="P372" s="96"/>
      <c r="Q372" s="95"/>
      <c r="R372" s="94"/>
      <c r="S372" s="95"/>
    </row>
    <row r="373" spans="1:19" x14ac:dyDescent="0.3">
      <c r="A373" s="93"/>
      <c r="B373" s="93" t="s">
        <v>32</v>
      </c>
      <c r="C373" s="17" t="s">
        <v>112</v>
      </c>
      <c r="D373" s="49"/>
      <c r="E373" s="104">
        <v>1</v>
      </c>
      <c r="F373" s="15" t="s">
        <v>123</v>
      </c>
      <c r="G373" s="15"/>
      <c r="H373" s="49"/>
      <c r="I373" s="94"/>
      <c r="J373" s="94"/>
      <c r="K373" s="94"/>
      <c r="L373" s="96"/>
      <c r="M373" s="94"/>
      <c r="N373" s="96"/>
      <c r="O373" s="94"/>
      <c r="P373" s="96"/>
      <c r="Q373" s="95"/>
      <c r="R373" s="94"/>
      <c r="S373" s="96"/>
    </row>
    <row r="374" spans="1:19" x14ac:dyDescent="0.3">
      <c r="A374" s="93"/>
      <c r="B374" s="93" t="s">
        <v>31</v>
      </c>
      <c r="C374" s="17" t="s">
        <v>272</v>
      </c>
      <c r="D374" s="49"/>
      <c r="E374" s="104">
        <v>2</v>
      </c>
      <c r="F374" s="15" t="s">
        <v>124</v>
      </c>
      <c r="G374" s="15"/>
      <c r="H374" s="49"/>
      <c r="I374" s="94"/>
      <c r="J374" s="94"/>
      <c r="K374" s="94"/>
      <c r="L374" s="96"/>
      <c r="M374" s="94"/>
      <c r="N374" s="96"/>
      <c r="O374" s="94"/>
      <c r="P374" s="96"/>
      <c r="Q374" s="95"/>
      <c r="R374" s="94"/>
      <c r="S374" s="96"/>
    </row>
    <row r="375" spans="1:19" x14ac:dyDescent="0.3">
      <c r="A375" s="93"/>
      <c r="B375" s="93" t="s">
        <v>30</v>
      </c>
      <c r="C375" s="17" t="s">
        <v>105</v>
      </c>
      <c r="D375" s="49"/>
      <c r="E375" s="104">
        <v>3</v>
      </c>
      <c r="F375" s="15" t="s">
        <v>125</v>
      </c>
      <c r="G375" s="15"/>
      <c r="H375" s="49"/>
      <c r="I375" s="94"/>
      <c r="J375" s="94"/>
      <c r="K375" s="94"/>
      <c r="L375" s="96"/>
      <c r="M375" s="94"/>
      <c r="N375" s="96"/>
      <c r="O375" s="94"/>
      <c r="P375" s="96"/>
      <c r="Q375" s="95"/>
      <c r="R375" s="94"/>
      <c r="S375" s="96"/>
    </row>
    <row r="376" spans="1:19" x14ac:dyDescent="0.3">
      <c r="A376" s="93"/>
      <c r="B376" s="93" t="s">
        <v>50</v>
      </c>
      <c r="C376" s="17" t="s">
        <v>113</v>
      </c>
      <c r="D376" s="49"/>
      <c r="E376" s="104">
        <v>4</v>
      </c>
      <c r="F376" s="15" t="s">
        <v>126</v>
      </c>
      <c r="G376" s="15"/>
      <c r="H376" s="49"/>
      <c r="I376" s="94"/>
      <c r="J376" s="94"/>
      <c r="K376" s="94"/>
      <c r="L376" s="96"/>
      <c r="M376" s="94"/>
      <c r="N376" s="96"/>
      <c r="O376" s="94"/>
      <c r="P376" s="96"/>
      <c r="Q376" s="95"/>
      <c r="R376" s="94"/>
      <c r="S376" s="96"/>
    </row>
    <row r="377" spans="1:19" x14ac:dyDescent="0.3">
      <c r="A377" s="93"/>
      <c r="B377" s="93" t="s">
        <v>14</v>
      </c>
      <c r="C377" s="17" t="s">
        <v>114</v>
      </c>
      <c r="D377" s="49"/>
      <c r="E377" s="104">
        <v>5</v>
      </c>
      <c r="F377" s="15" t="s">
        <v>127</v>
      </c>
      <c r="G377" s="15"/>
      <c r="H377" s="49"/>
      <c r="I377" s="94"/>
      <c r="J377" s="94"/>
      <c r="K377" s="94"/>
      <c r="L377" s="96"/>
      <c r="M377" s="94"/>
      <c r="N377" s="96"/>
      <c r="O377" s="94"/>
      <c r="P377" s="96"/>
      <c r="Q377" s="95"/>
      <c r="R377" s="94"/>
      <c r="S377" s="96"/>
    </row>
    <row r="378" spans="1:19" x14ac:dyDescent="0.3">
      <c r="A378" s="93"/>
      <c r="B378" s="93" t="s">
        <v>55</v>
      </c>
      <c r="C378" s="17" t="s">
        <v>115</v>
      </c>
      <c r="D378" s="49"/>
      <c r="E378" s="104">
        <v>6</v>
      </c>
      <c r="F378" s="15" t="s">
        <v>128</v>
      </c>
      <c r="G378" s="15"/>
      <c r="H378" s="49"/>
      <c r="I378" s="94"/>
      <c r="J378" s="94"/>
      <c r="K378" s="94"/>
      <c r="L378" s="96"/>
      <c r="M378" s="94"/>
      <c r="N378" s="96"/>
      <c r="O378" s="94"/>
      <c r="P378" s="96"/>
      <c r="Q378" s="95"/>
      <c r="R378" s="94"/>
      <c r="S378" s="96"/>
    </row>
    <row r="379" spans="1:19" x14ac:dyDescent="0.3">
      <c r="A379" s="93"/>
      <c r="B379" s="93" t="s">
        <v>28</v>
      </c>
      <c r="C379" s="17" t="s">
        <v>104</v>
      </c>
      <c r="D379" s="49"/>
      <c r="E379" s="104">
        <v>7</v>
      </c>
      <c r="F379" s="15" t="s">
        <v>129</v>
      </c>
      <c r="G379" s="15"/>
      <c r="H379" s="49"/>
      <c r="I379" s="94"/>
      <c r="J379" s="94"/>
      <c r="K379" s="94"/>
      <c r="L379" s="96"/>
      <c r="M379" s="94"/>
      <c r="N379" s="96"/>
      <c r="O379" s="94"/>
      <c r="P379" s="96"/>
      <c r="Q379" s="95"/>
      <c r="R379" s="94"/>
      <c r="S379" s="96"/>
    </row>
    <row r="380" spans="1:19" x14ac:dyDescent="0.3">
      <c r="A380" s="93"/>
      <c r="B380" s="93" t="s">
        <v>33</v>
      </c>
      <c r="C380" s="17" t="s">
        <v>116</v>
      </c>
      <c r="D380" s="49"/>
      <c r="E380" s="16"/>
      <c r="F380" s="15"/>
      <c r="G380" s="15"/>
      <c r="H380" s="49"/>
      <c r="I380" s="94"/>
      <c r="J380" s="94"/>
      <c r="K380" s="94"/>
      <c r="L380" s="96"/>
      <c r="M380" s="94"/>
      <c r="N380" s="96"/>
      <c r="O380" s="94"/>
      <c r="P380" s="96"/>
      <c r="Q380" s="95"/>
      <c r="R380" s="94"/>
      <c r="S380" s="96"/>
    </row>
    <row r="381" spans="1:19" x14ac:dyDescent="0.3">
      <c r="A381" s="93"/>
      <c r="B381" s="93" t="s">
        <v>110</v>
      </c>
      <c r="C381" s="17" t="s">
        <v>117</v>
      </c>
      <c r="D381" s="49"/>
      <c r="E381" s="117" t="s">
        <v>130</v>
      </c>
      <c r="F381" s="15"/>
      <c r="G381" s="15"/>
      <c r="H381" s="49"/>
      <c r="I381" s="94"/>
      <c r="J381" s="94"/>
      <c r="K381" s="94"/>
      <c r="L381" s="96"/>
      <c r="M381" s="94"/>
      <c r="N381" s="96"/>
      <c r="O381" s="94"/>
      <c r="P381" s="96"/>
      <c r="Q381" s="95"/>
      <c r="R381" s="94"/>
      <c r="S381" s="96"/>
    </row>
    <row r="382" spans="1:19" x14ac:dyDescent="0.3">
      <c r="A382" s="93"/>
      <c r="B382" s="93" t="s">
        <v>34</v>
      </c>
      <c r="C382" s="17" t="s">
        <v>118</v>
      </c>
      <c r="D382" s="49"/>
      <c r="E382" s="104">
        <v>1</v>
      </c>
      <c r="F382" s="15" t="s">
        <v>131</v>
      </c>
      <c r="G382" s="15"/>
      <c r="H382" s="49"/>
      <c r="I382" s="94"/>
      <c r="J382" s="94"/>
      <c r="K382" s="94"/>
      <c r="L382" s="96"/>
      <c r="M382" s="94"/>
      <c r="N382" s="96"/>
      <c r="O382" s="94"/>
      <c r="P382" s="96"/>
      <c r="Q382" s="95"/>
      <c r="R382" s="94"/>
      <c r="S382" s="96"/>
    </row>
    <row r="383" spans="1:19" x14ac:dyDescent="0.3">
      <c r="A383" s="93"/>
      <c r="B383" s="118" t="s">
        <v>175</v>
      </c>
      <c r="C383" s="93" t="s">
        <v>292</v>
      </c>
      <c r="D383" s="49"/>
      <c r="E383" s="104">
        <v>2</v>
      </c>
      <c r="F383" s="15" t="s">
        <v>132</v>
      </c>
      <c r="G383" s="15"/>
      <c r="H383" s="49"/>
      <c r="I383" s="94"/>
      <c r="J383" s="94"/>
      <c r="K383" s="94"/>
      <c r="L383" s="96"/>
      <c r="M383" s="94"/>
      <c r="N383" s="96"/>
      <c r="O383" s="94"/>
      <c r="P383" s="96"/>
      <c r="Q383" s="95"/>
      <c r="R383" s="94"/>
      <c r="S383" s="96"/>
    </row>
    <row r="384" spans="1:19" x14ac:dyDescent="0.3">
      <c r="A384" s="93"/>
      <c r="B384" s="17"/>
      <c r="C384" s="17"/>
      <c r="D384" s="49"/>
      <c r="E384" s="104">
        <v>3</v>
      </c>
      <c r="F384" s="15" t="s">
        <v>133</v>
      </c>
      <c r="G384" s="15"/>
      <c r="H384" s="49"/>
      <c r="I384" s="94"/>
      <c r="J384" s="94"/>
      <c r="K384" s="94"/>
      <c r="L384" s="96"/>
      <c r="M384" s="94"/>
      <c r="N384" s="96"/>
      <c r="O384" s="94"/>
      <c r="P384" s="96"/>
      <c r="Q384" s="95"/>
      <c r="R384" s="94"/>
      <c r="S384" s="96"/>
    </row>
    <row r="385" spans="1:19" x14ac:dyDescent="0.3">
      <c r="A385" s="93"/>
      <c r="B385" s="104" t="s">
        <v>120</v>
      </c>
      <c r="C385" s="105"/>
      <c r="D385" s="49"/>
      <c r="E385" s="104">
        <v>4</v>
      </c>
      <c r="F385" s="15" t="s">
        <v>134</v>
      </c>
      <c r="G385" s="15"/>
      <c r="H385" s="49"/>
      <c r="I385" s="94"/>
      <c r="J385" s="94"/>
      <c r="K385" s="94"/>
      <c r="L385" s="96"/>
      <c r="M385" s="94"/>
      <c r="N385" s="96"/>
      <c r="O385" s="94"/>
      <c r="P385" s="96"/>
      <c r="Q385" s="95"/>
      <c r="R385" s="94"/>
      <c r="S385" s="96"/>
    </row>
    <row r="386" spans="1:19" x14ac:dyDescent="0.3">
      <c r="A386" s="93"/>
      <c r="B386" s="104" t="s">
        <v>119</v>
      </c>
      <c r="C386" s="105"/>
      <c r="D386" s="49"/>
      <c r="E386" s="104">
        <v>5</v>
      </c>
      <c r="F386" s="15" t="s">
        <v>135</v>
      </c>
      <c r="G386" s="15"/>
      <c r="H386" s="49"/>
      <c r="I386" s="94"/>
      <c r="J386" s="94"/>
      <c r="K386" s="94"/>
      <c r="L386" s="96"/>
      <c r="M386" s="94"/>
      <c r="N386" s="96"/>
      <c r="O386" s="94"/>
      <c r="P386" s="96"/>
      <c r="Q386" s="95"/>
      <c r="R386" s="94"/>
      <c r="S386" s="96"/>
    </row>
    <row r="387" spans="1:19" x14ac:dyDescent="0.3">
      <c r="A387" s="93"/>
      <c r="B387" s="104" t="s">
        <v>121</v>
      </c>
      <c r="C387" s="105"/>
      <c r="D387" s="49"/>
      <c r="E387" s="104">
        <v>6</v>
      </c>
      <c r="F387" s="15" t="s">
        <v>136</v>
      </c>
      <c r="G387" s="15"/>
      <c r="H387" s="49"/>
      <c r="I387" s="94"/>
      <c r="J387" s="94"/>
      <c r="K387" s="94"/>
      <c r="L387" s="96"/>
      <c r="M387" s="94"/>
      <c r="N387" s="96"/>
      <c r="O387" s="94"/>
      <c r="P387" s="96"/>
      <c r="Q387" s="95"/>
      <c r="R387" s="94"/>
      <c r="S387" s="96"/>
    </row>
    <row r="388" spans="1:19" x14ac:dyDescent="0.3">
      <c r="A388" s="93"/>
      <c r="B388" s="49"/>
      <c r="C388" s="105"/>
      <c r="D388" s="49"/>
      <c r="E388" s="104">
        <v>7</v>
      </c>
      <c r="F388" s="15" t="s">
        <v>137</v>
      </c>
      <c r="G388" s="15"/>
      <c r="H388" s="49"/>
      <c r="I388" s="94"/>
      <c r="J388" s="94"/>
      <c r="K388" s="94"/>
      <c r="L388" s="96"/>
      <c r="M388" s="94"/>
      <c r="N388" s="96"/>
      <c r="O388" s="94"/>
      <c r="P388" s="96"/>
      <c r="Q388" s="95"/>
      <c r="R388" s="94"/>
      <c r="S388" s="96"/>
    </row>
    <row r="389" spans="1:19" x14ac:dyDescent="0.3">
      <c r="A389" s="93"/>
      <c r="B389" s="119" t="s">
        <v>352</v>
      </c>
      <c r="C389" s="93" t="s">
        <v>353</v>
      </c>
      <c r="D389" s="49"/>
      <c r="E389" s="104">
        <v>8</v>
      </c>
      <c r="F389" s="15" t="s">
        <v>138</v>
      </c>
      <c r="G389" s="15"/>
      <c r="H389" s="49"/>
      <c r="I389" s="94"/>
      <c r="J389" s="94"/>
      <c r="K389" s="94"/>
      <c r="L389" s="96"/>
      <c r="M389" s="94"/>
      <c r="N389" s="96"/>
      <c r="O389" s="94"/>
      <c r="P389" s="96"/>
      <c r="Q389" s="95"/>
      <c r="R389" s="94"/>
      <c r="S389" s="96"/>
    </row>
    <row r="390" spans="1:19" x14ac:dyDescent="0.3">
      <c r="A390" s="93"/>
      <c r="B390" s="49"/>
      <c r="C390" s="105"/>
      <c r="D390" s="49"/>
      <c r="E390" s="104"/>
      <c r="F390" s="15"/>
      <c r="G390" s="15"/>
      <c r="H390" s="49"/>
      <c r="I390" s="94"/>
      <c r="J390" s="94"/>
      <c r="K390" s="94"/>
      <c r="L390" s="96"/>
      <c r="M390" s="94"/>
      <c r="N390" s="96"/>
      <c r="O390" s="94"/>
      <c r="P390" s="96"/>
      <c r="Q390" s="95"/>
      <c r="R390" s="94"/>
      <c r="S390" s="96"/>
    </row>
    <row r="391" spans="1:19" x14ac:dyDescent="0.3">
      <c r="A391" s="93"/>
      <c r="B391" s="49"/>
      <c r="C391" s="105"/>
      <c r="D391" s="49"/>
      <c r="E391" s="104"/>
      <c r="F391" s="15"/>
      <c r="G391" s="15"/>
      <c r="H391" s="49"/>
      <c r="I391" s="94"/>
      <c r="J391" s="94"/>
      <c r="K391" s="94"/>
      <c r="L391" s="96"/>
      <c r="M391" s="94"/>
      <c r="N391" s="96"/>
      <c r="O391" s="94"/>
      <c r="P391" s="96"/>
      <c r="Q391" s="95"/>
      <c r="R391" s="94"/>
      <c r="S391" s="96"/>
    </row>
    <row r="392" spans="1:19" x14ac:dyDescent="0.3">
      <c r="A392" s="93"/>
      <c r="B392" s="49"/>
      <c r="C392" s="105"/>
      <c r="D392" s="49"/>
      <c r="E392" s="104"/>
      <c r="F392" s="15"/>
      <c r="G392" s="15"/>
      <c r="H392" s="49"/>
      <c r="I392" s="94"/>
      <c r="J392" s="94"/>
      <c r="K392" s="94"/>
      <c r="L392" s="96"/>
      <c r="M392" s="94"/>
      <c r="N392" s="96"/>
      <c r="O392" s="94"/>
      <c r="P392" s="96"/>
      <c r="Q392" s="95"/>
      <c r="R392" s="94"/>
      <c r="S392" s="96"/>
    </row>
    <row r="393" spans="1:19" x14ac:dyDescent="0.3">
      <c r="A393" s="93"/>
      <c r="B393" s="49"/>
      <c r="C393" s="105"/>
      <c r="D393" s="49"/>
      <c r="E393" s="17"/>
      <c r="F393" s="17"/>
      <c r="G393" s="15"/>
      <c r="H393" s="49"/>
      <c r="I393" s="94"/>
      <c r="J393" s="94"/>
      <c r="K393" s="94"/>
      <c r="L393" s="96"/>
      <c r="M393" s="94"/>
      <c r="N393" s="96"/>
      <c r="O393" s="94"/>
      <c r="P393" s="96"/>
      <c r="Q393" s="95"/>
      <c r="R393" s="94"/>
      <c r="S393" s="96"/>
    </row>
    <row r="394" spans="1:19" x14ac:dyDescent="0.3">
      <c r="A394" s="93"/>
      <c r="B394" s="49"/>
      <c r="C394" s="105"/>
      <c r="D394" s="49"/>
      <c r="E394" s="49"/>
      <c r="F394" s="93"/>
      <c r="G394" s="15"/>
      <c r="H394" s="49"/>
      <c r="I394" s="94"/>
      <c r="J394" s="94"/>
      <c r="K394" s="94"/>
      <c r="L394" s="96"/>
      <c r="M394" s="94"/>
      <c r="N394" s="96"/>
      <c r="O394" s="94"/>
      <c r="P394" s="96"/>
      <c r="Q394" s="95"/>
      <c r="R394" s="94"/>
      <c r="S394" s="96"/>
    </row>
    <row r="395" spans="1:19" x14ac:dyDescent="0.3">
      <c r="A395" s="93"/>
      <c r="B395" s="49"/>
      <c r="C395" s="105"/>
      <c r="D395" s="49"/>
      <c r="E395" s="49"/>
      <c r="F395" s="93"/>
      <c r="G395" s="15"/>
      <c r="H395" s="49"/>
      <c r="I395" s="94"/>
      <c r="J395" s="94"/>
      <c r="K395" s="94"/>
      <c r="L395" s="96"/>
      <c r="M395" s="94"/>
      <c r="N395" s="96"/>
      <c r="O395" s="94"/>
      <c r="P395" s="96"/>
      <c r="Q395" s="95"/>
      <c r="R395" s="94"/>
      <c r="S395" s="96"/>
    </row>
    <row r="396" spans="1:19" x14ac:dyDescent="0.3">
      <c r="A396" s="93"/>
      <c r="B396" s="49"/>
      <c r="C396" s="105"/>
      <c r="D396" s="49"/>
      <c r="E396" s="49"/>
      <c r="F396" s="93"/>
      <c r="G396" s="15"/>
      <c r="H396" s="49"/>
      <c r="I396" s="94"/>
      <c r="J396" s="94"/>
      <c r="K396" s="94"/>
      <c r="L396" s="96"/>
      <c r="M396" s="94"/>
      <c r="N396" s="96"/>
      <c r="O396" s="94"/>
      <c r="P396" s="96"/>
      <c r="Q396" s="95"/>
      <c r="R396" s="94"/>
      <c r="S396" s="96"/>
    </row>
    <row r="397" spans="1:19" x14ac:dyDescent="0.3">
      <c r="A397" s="93"/>
      <c r="B397" s="49"/>
      <c r="C397" s="105"/>
      <c r="D397" s="49"/>
      <c r="E397" s="49"/>
      <c r="F397" s="93"/>
      <c r="G397" s="15"/>
      <c r="H397" s="49"/>
      <c r="I397" s="94"/>
      <c r="J397" s="94"/>
      <c r="K397" s="94"/>
      <c r="L397" s="96"/>
      <c r="M397" s="94"/>
      <c r="N397" s="96"/>
      <c r="O397" s="94"/>
      <c r="P397" s="96"/>
      <c r="Q397" s="95"/>
      <c r="R397" s="94"/>
      <c r="S397" s="96"/>
    </row>
    <row r="398" spans="1:19" x14ac:dyDescent="0.3">
      <c r="A398" s="93"/>
      <c r="B398" s="49"/>
      <c r="C398" s="105"/>
      <c r="D398" s="49"/>
      <c r="E398" s="49"/>
      <c r="F398" s="93"/>
      <c r="G398" s="15"/>
      <c r="H398" s="49"/>
      <c r="I398" s="94"/>
      <c r="J398" s="94"/>
      <c r="K398" s="94"/>
      <c r="L398" s="96"/>
      <c r="M398" s="94"/>
      <c r="N398" s="96"/>
      <c r="O398" s="94"/>
      <c r="P398" s="96"/>
      <c r="Q398" s="95"/>
      <c r="R398" s="94"/>
      <c r="S398" s="96"/>
    </row>
    <row r="399" spans="1:19" x14ac:dyDescent="0.3">
      <c r="A399" s="93"/>
      <c r="B399" s="49"/>
      <c r="C399" s="93"/>
      <c r="D399" s="49"/>
      <c r="E399" s="17"/>
      <c r="F399" s="17"/>
      <c r="G399" s="93"/>
      <c r="H399" s="49"/>
      <c r="I399" s="94"/>
      <c r="J399" s="94"/>
      <c r="K399" s="94"/>
      <c r="L399" s="96"/>
      <c r="M399" s="94"/>
      <c r="N399" s="96"/>
      <c r="O399" s="94"/>
      <c r="P399" s="96"/>
      <c r="Q399" s="95"/>
      <c r="R399" s="94"/>
      <c r="S399" s="96"/>
    </row>
    <row r="400" spans="1:19" x14ac:dyDescent="0.3">
      <c r="A400" s="93"/>
      <c r="B400" s="49"/>
      <c r="C400" s="93"/>
      <c r="D400" s="49"/>
      <c r="E400" s="49"/>
      <c r="F400" s="93"/>
      <c r="G400" s="93"/>
      <c r="H400" s="49"/>
      <c r="I400" s="94"/>
      <c r="J400" s="94"/>
      <c r="K400" s="94"/>
      <c r="L400" s="96"/>
      <c r="M400" s="94"/>
      <c r="N400" s="96"/>
      <c r="O400" s="94"/>
      <c r="P400" s="96"/>
      <c r="Q400" s="95"/>
      <c r="R400" s="94"/>
      <c r="S400" s="96"/>
    </row>
    <row r="401" spans="1:19" x14ac:dyDescent="0.3">
      <c r="A401" s="93"/>
      <c r="B401" s="49"/>
      <c r="C401" s="93"/>
      <c r="D401" s="49"/>
      <c r="E401" s="49"/>
      <c r="F401" s="93"/>
      <c r="G401" s="93"/>
      <c r="H401" s="49"/>
      <c r="I401" s="94"/>
      <c r="J401" s="94"/>
      <c r="K401" s="94"/>
      <c r="L401" s="96"/>
      <c r="M401" s="94"/>
      <c r="N401" s="96"/>
      <c r="O401" s="94"/>
      <c r="P401" s="96"/>
      <c r="Q401" s="95"/>
      <c r="R401" s="94"/>
      <c r="S401" s="96"/>
    </row>
    <row r="402" spans="1:19" x14ac:dyDescent="0.3">
      <c r="A402" s="93"/>
      <c r="B402" s="49"/>
      <c r="C402" s="93"/>
      <c r="D402" s="49"/>
      <c r="E402" s="49"/>
      <c r="F402" s="93"/>
      <c r="G402" s="93"/>
      <c r="H402" s="49"/>
      <c r="I402" s="94"/>
      <c r="J402" s="94"/>
      <c r="K402" s="94"/>
      <c r="L402" s="96"/>
      <c r="M402" s="94"/>
      <c r="N402" s="96"/>
      <c r="O402" s="94"/>
      <c r="P402" s="96"/>
      <c r="Q402" s="95"/>
      <c r="R402" s="94"/>
      <c r="S402" s="96"/>
    </row>
    <row r="403" spans="1:19" x14ac:dyDescent="0.3">
      <c r="A403" s="93"/>
      <c r="B403" s="49"/>
      <c r="C403" s="93"/>
      <c r="D403" s="49"/>
      <c r="E403" s="49"/>
      <c r="F403" s="93"/>
      <c r="G403" s="93"/>
      <c r="H403" s="49"/>
      <c r="I403" s="94"/>
      <c r="J403" s="94"/>
      <c r="K403" s="94"/>
      <c r="L403" s="96"/>
      <c r="M403" s="94"/>
      <c r="N403" s="96"/>
      <c r="O403" s="94"/>
      <c r="P403" s="96"/>
      <c r="Q403" s="95"/>
      <c r="R403" s="94"/>
      <c r="S403" s="96"/>
    </row>
    <row r="404" spans="1:19" x14ac:dyDescent="0.3">
      <c r="A404" s="93"/>
      <c r="B404" s="49"/>
      <c r="C404" s="93"/>
      <c r="D404" s="49"/>
      <c r="E404" s="49"/>
      <c r="F404" s="93"/>
      <c r="G404" s="93"/>
      <c r="H404" s="49"/>
      <c r="I404" s="94"/>
      <c r="J404" s="94"/>
      <c r="K404" s="94"/>
      <c r="L404" s="96"/>
      <c r="M404" s="94"/>
      <c r="N404" s="96"/>
      <c r="O404" s="94"/>
      <c r="P404" s="96"/>
      <c r="Q404" s="95"/>
      <c r="R404" s="94"/>
      <c r="S404" s="96"/>
    </row>
    <row r="405" spans="1:19" x14ac:dyDescent="0.3">
      <c r="A405" s="93"/>
      <c r="B405" s="49"/>
      <c r="C405" s="93"/>
      <c r="D405" s="49"/>
      <c r="E405" s="49"/>
      <c r="F405" s="93"/>
      <c r="G405" s="93"/>
      <c r="H405" s="49"/>
      <c r="I405" s="94"/>
      <c r="J405" s="94"/>
      <c r="K405" s="94"/>
      <c r="L405" s="96"/>
      <c r="M405" s="94"/>
      <c r="N405" s="96"/>
      <c r="O405" s="94"/>
      <c r="P405" s="96"/>
      <c r="Q405" s="95"/>
      <c r="R405" s="94"/>
      <c r="S405" s="96"/>
    </row>
    <row r="406" spans="1:19" x14ac:dyDescent="0.3">
      <c r="A406" s="93"/>
      <c r="B406" s="49"/>
      <c r="C406" s="93"/>
      <c r="D406" s="49"/>
      <c r="E406" s="49"/>
      <c r="F406" s="93"/>
      <c r="G406" s="93"/>
      <c r="H406" s="49"/>
      <c r="I406" s="94"/>
      <c r="J406" s="94"/>
      <c r="K406" s="94"/>
      <c r="L406" s="96"/>
      <c r="M406" s="94"/>
      <c r="N406" s="96"/>
      <c r="O406" s="94"/>
      <c r="P406" s="96"/>
      <c r="Q406" s="95"/>
      <c r="R406" s="94"/>
      <c r="S406" s="96"/>
    </row>
    <row r="407" spans="1:19" x14ac:dyDescent="0.3">
      <c r="A407" s="93"/>
      <c r="B407" s="49"/>
      <c r="C407" s="93"/>
      <c r="D407" s="49"/>
      <c r="E407" s="49"/>
      <c r="F407" s="93"/>
      <c r="G407" s="93"/>
      <c r="H407" s="49"/>
      <c r="I407" s="94"/>
      <c r="J407" s="94"/>
      <c r="K407" s="94"/>
      <c r="L407" s="96"/>
      <c r="M407" s="94"/>
      <c r="N407" s="96"/>
      <c r="O407" s="94"/>
      <c r="P407" s="96"/>
      <c r="Q407" s="95"/>
      <c r="R407" s="94"/>
      <c r="S407" s="96"/>
    </row>
    <row r="408" spans="1:19" x14ac:dyDescent="0.3">
      <c r="A408" s="93"/>
      <c r="B408" s="49"/>
      <c r="C408" s="93"/>
      <c r="D408" s="49"/>
      <c r="E408" s="49"/>
      <c r="F408" s="93"/>
      <c r="G408" s="93"/>
      <c r="H408" s="49"/>
      <c r="I408" s="94"/>
      <c r="J408" s="94"/>
      <c r="K408" s="94"/>
      <c r="L408" s="96"/>
      <c r="M408" s="94"/>
      <c r="N408" s="96"/>
      <c r="O408" s="94"/>
      <c r="P408" s="96"/>
      <c r="Q408" s="95"/>
      <c r="R408" s="94"/>
      <c r="S408" s="96"/>
    </row>
    <row r="409" spans="1:19" x14ac:dyDescent="0.3">
      <c r="A409" s="93"/>
      <c r="B409" s="49"/>
      <c r="C409" s="93"/>
      <c r="D409" s="49"/>
      <c r="E409" s="49"/>
      <c r="F409" s="93"/>
      <c r="G409" s="93"/>
      <c r="H409" s="49"/>
      <c r="I409" s="94"/>
      <c r="J409" s="94"/>
      <c r="K409" s="94"/>
      <c r="L409" s="96"/>
      <c r="M409" s="94"/>
      <c r="N409" s="96"/>
      <c r="O409" s="94"/>
      <c r="P409" s="96"/>
      <c r="Q409" s="95"/>
      <c r="R409" s="94"/>
      <c r="S409" s="96"/>
    </row>
    <row r="410" spans="1:19" x14ac:dyDescent="0.3">
      <c r="A410" s="93"/>
      <c r="B410" s="49"/>
      <c r="C410" s="93"/>
      <c r="D410" s="49"/>
      <c r="E410" s="49"/>
      <c r="F410" s="93"/>
      <c r="G410" s="93"/>
      <c r="H410" s="49"/>
      <c r="I410" s="94"/>
      <c r="J410" s="94"/>
      <c r="K410" s="94"/>
      <c r="L410" s="96"/>
      <c r="M410" s="94"/>
      <c r="N410" s="96"/>
      <c r="O410" s="94"/>
      <c r="P410" s="96"/>
      <c r="Q410" s="95"/>
      <c r="R410" s="94"/>
      <c r="S410" s="96"/>
    </row>
    <row r="411" spans="1:19" x14ac:dyDescent="0.3">
      <c r="A411" s="93"/>
      <c r="B411" s="49"/>
      <c r="C411" s="93"/>
      <c r="D411" s="49"/>
      <c r="E411" s="49"/>
      <c r="F411" s="93"/>
      <c r="G411" s="93"/>
      <c r="H411" s="49"/>
      <c r="I411" s="94"/>
      <c r="J411" s="94"/>
      <c r="K411" s="94"/>
      <c r="L411" s="96"/>
      <c r="M411" s="94"/>
      <c r="N411" s="96"/>
      <c r="O411" s="94"/>
      <c r="P411" s="96"/>
      <c r="Q411" s="95"/>
      <c r="R411" s="94"/>
      <c r="S411" s="96"/>
    </row>
    <row r="412" spans="1:19" x14ac:dyDescent="0.3">
      <c r="A412" s="93"/>
      <c r="B412" s="49"/>
      <c r="C412" s="93"/>
      <c r="D412" s="49"/>
      <c r="E412" s="49"/>
      <c r="F412" s="93"/>
      <c r="G412" s="93"/>
      <c r="H412" s="49"/>
      <c r="I412" s="94"/>
      <c r="J412" s="94"/>
      <c r="K412" s="94"/>
      <c r="L412" s="96"/>
      <c r="M412" s="94"/>
      <c r="N412" s="96"/>
      <c r="O412" s="94"/>
      <c r="P412" s="96"/>
      <c r="Q412" s="95"/>
      <c r="R412" s="94"/>
      <c r="S412" s="96"/>
    </row>
    <row r="413" spans="1:19" x14ac:dyDescent="0.3">
      <c r="A413" s="93"/>
      <c r="B413" s="49"/>
      <c r="C413" s="93"/>
      <c r="D413" s="49"/>
      <c r="E413" s="49"/>
      <c r="F413" s="93"/>
      <c r="G413" s="93"/>
      <c r="H413" s="49"/>
      <c r="I413" s="94"/>
      <c r="J413" s="94"/>
      <c r="K413" s="94"/>
      <c r="L413" s="96"/>
      <c r="M413" s="94"/>
      <c r="N413" s="96"/>
      <c r="O413" s="94"/>
      <c r="P413" s="96"/>
      <c r="Q413" s="95"/>
      <c r="R413" s="94"/>
      <c r="S413" s="96"/>
    </row>
    <row r="414" spans="1:19" x14ac:dyDescent="0.3">
      <c r="A414" s="93"/>
      <c r="B414" s="49"/>
      <c r="C414" s="93"/>
      <c r="D414" s="49"/>
      <c r="E414" s="49"/>
      <c r="F414" s="93"/>
      <c r="G414" s="93"/>
      <c r="H414" s="49"/>
      <c r="I414" s="94"/>
      <c r="J414" s="94"/>
      <c r="K414" s="94"/>
      <c r="L414" s="96"/>
      <c r="M414" s="94"/>
      <c r="N414" s="96"/>
      <c r="O414" s="94"/>
      <c r="P414" s="96"/>
      <c r="Q414" s="95"/>
      <c r="R414" s="94"/>
      <c r="S414" s="96"/>
    </row>
    <row r="415" spans="1:19" x14ac:dyDescent="0.3">
      <c r="A415" s="93"/>
      <c r="B415" s="49"/>
      <c r="C415" s="93"/>
      <c r="D415" s="49"/>
      <c r="E415" s="49"/>
      <c r="F415" s="93"/>
      <c r="G415" s="93"/>
      <c r="H415" s="49"/>
      <c r="I415" s="94"/>
      <c r="J415" s="94"/>
      <c r="K415" s="94"/>
      <c r="L415" s="96"/>
      <c r="M415" s="94"/>
      <c r="N415" s="96"/>
      <c r="O415" s="94"/>
      <c r="P415" s="96"/>
      <c r="Q415" s="95"/>
      <c r="R415" s="94"/>
      <c r="S415" s="96"/>
    </row>
    <row r="416" spans="1:19" x14ac:dyDescent="0.3">
      <c r="A416" s="93"/>
      <c r="B416" s="49"/>
      <c r="C416" s="93"/>
      <c r="D416" s="49"/>
      <c r="E416" s="49"/>
      <c r="F416" s="93"/>
      <c r="G416" s="93"/>
      <c r="H416" s="49"/>
      <c r="I416" s="94"/>
      <c r="J416" s="94"/>
      <c r="K416" s="94"/>
      <c r="L416" s="96"/>
      <c r="M416" s="94"/>
      <c r="N416" s="96"/>
      <c r="O416" s="94"/>
      <c r="P416" s="96"/>
      <c r="Q416" s="95"/>
      <c r="R416" s="94"/>
      <c r="S416" s="96"/>
    </row>
    <row r="417" spans="1:19" x14ac:dyDescent="0.3">
      <c r="A417" s="93"/>
      <c r="B417" s="49"/>
      <c r="C417" s="93"/>
      <c r="D417" s="49"/>
      <c r="E417" s="49"/>
      <c r="F417" s="93"/>
      <c r="G417" s="93"/>
      <c r="H417" s="49"/>
      <c r="I417" s="94"/>
      <c r="J417" s="94"/>
      <c r="K417" s="94"/>
      <c r="L417" s="96"/>
      <c r="M417" s="94"/>
      <c r="N417" s="96"/>
      <c r="O417" s="94"/>
      <c r="P417" s="96"/>
      <c r="Q417" s="95"/>
      <c r="R417" s="94"/>
      <c r="S417" s="96"/>
    </row>
    <row r="418" spans="1:19" x14ac:dyDescent="0.3">
      <c r="A418" s="93"/>
      <c r="B418" s="49"/>
      <c r="C418" s="93"/>
      <c r="D418" s="49"/>
      <c r="E418" s="49"/>
      <c r="F418" s="93"/>
      <c r="G418" s="93"/>
      <c r="H418" s="49"/>
      <c r="I418" s="94"/>
      <c r="J418" s="94"/>
      <c r="K418" s="94"/>
      <c r="L418" s="96"/>
      <c r="M418" s="94"/>
      <c r="N418" s="96"/>
      <c r="O418" s="94"/>
      <c r="P418" s="96"/>
      <c r="Q418" s="95"/>
      <c r="R418" s="94"/>
      <c r="S418" s="96"/>
    </row>
    <row r="419" spans="1:19" x14ac:dyDescent="0.3">
      <c r="A419" s="93"/>
      <c r="B419" s="49"/>
      <c r="C419" s="93"/>
      <c r="D419" s="49"/>
      <c r="E419" s="49"/>
      <c r="F419" s="93"/>
      <c r="G419" s="93"/>
      <c r="H419" s="49"/>
      <c r="I419" s="94"/>
      <c r="J419" s="94"/>
      <c r="K419" s="94"/>
      <c r="L419" s="96"/>
      <c r="M419" s="94"/>
      <c r="N419" s="96"/>
      <c r="O419" s="94"/>
      <c r="P419" s="96"/>
      <c r="Q419" s="95"/>
      <c r="R419" s="94"/>
      <c r="S419" s="96"/>
    </row>
    <row r="420" spans="1:19" x14ac:dyDescent="0.3">
      <c r="A420" s="93"/>
      <c r="B420" s="49"/>
      <c r="C420" s="93"/>
      <c r="D420" s="49"/>
      <c r="E420" s="49"/>
      <c r="F420" s="93"/>
      <c r="G420" s="93"/>
      <c r="H420" s="49"/>
      <c r="I420" s="94"/>
      <c r="J420" s="94"/>
      <c r="K420" s="94"/>
      <c r="L420" s="96"/>
      <c r="M420" s="94"/>
      <c r="N420" s="96"/>
      <c r="O420" s="94"/>
      <c r="P420" s="96"/>
      <c r="Q420" s="95"/>
      <c r="R420" s="94"/>
      <c r="S420" s="96"/>
    </row>
    <row r="421" spans="1:19" x14ac:dyDescent="0.3">
      <c r="A421" s="93"/>
      <c r="B421" s="49"/>
      <c r="C421" s="93"/>
      <c r="D421" s="49"/>
      <c r="E421" s="49"/>
      <c r="F421" s="93"/>
      <c r="G421" s="93"/>
      <c r="H421" s="49"/>
      <c r="I421" s="94"/>
      <c r="J421" s="94"/>
      <c r="K421" s="94"/>
      <c r="L421" s="96"/>
      <c r="M421" s="94"/>
      <c r="N421" s="96"/>
      <c r="O421" s="94"/>
      <c r="P421" s="96"/>
      <c r="Q421" s="95"/>
      <c r="R421" s="94"/>
      <c r="S421" s="96"/>
    </row>
    <row r="422" spans="1:19" x14ac:dyDescent="0.3">
      <c r="A422" s="93"/>
      <c r="B422" s="49"/>
      <c r="C422" s="93"/>
      <c r="D422" s="49"/>
      <c r="E422" s="49"/>
      <c r="F422" s="93"/>
      <c r="G422" s="93"/>
      <c r="H422" s="49"/>
      <c r="I422" s="94"/>
      <c r="J422" s="94"/>
      <c r="K422" s="94"/>
      <c r="L422" s="96"/>
      <c r="M422" s="94"/>
      <c r="N422" s="96"/>
      <c r="O422" s="94"/>
      <c r="P422" s="96"/>
      <c r="Q422" s="95"/>
      <c r="R422" s="94"/>
      <c r="S422" s="96"/>
    </row>
    <row r="423" spans="1:19" x14ac:dyDescent="0.3">
      <c r="A423" s="93"/>
      <c r="B423" s="49"/>
      <c r="C423" s="93"/>
      <c r="D423" s="49"/>
      <c r="E423" s="49"/>
      <c r="F423" s="93"/>
      <c r="G423" s="93"/>
      <c r="H423" s="49"/>
      <c r="I423" s="94"/>
      <c r="J423" s="94"/>
      <c r="K423" s="94"/>
      <c r="L423" s="96"/>
      <c r="M423" s="94"/>
      <c r="N423" s="96"/>
      <c r="O423" s="94"/>
      <c r="P423" s="96"/>
      <c r="Q423" s="95"/>
      <c r="R423" s="94"/>
      <c r="S423" s="96"/>
    </row>
    <row r="424" spans="1:19" x14ac:dyDescent="0.3">
      <c r="A424" s="93"/>
      <c r="B424" s="49"/>
      <c r="C424" s="93"/>
      <c r="D424" s="49"/>
      <c r="E424" s="49"/>
      <c r="F424" s="93"/>
      <c r="G424" s="93"/>
      <c r="H424" s="49"/>
      <c r="I424" s="94"/>
      <c r="J424" s="94"/>
      <c r="K424" s="94"/>
      <c r="L424" s="96"/>
      <c r="M424" s="94"/>
      <c r="N424" s="96"/>
      <c r="O424" s="94"/>
      <c r="P424" s="96"/>
      <c r="Q424" s="95"/>
      <c r="R424" s="94"/>
      <c r="S424" s="96"/>
    </row>
    <row r="425" spans="1:19" x14ac:dyDescent="0.3">
      <c r="A425" s="93"/>
      <c r="B425" s="49"/>
      <c r="C425" s="93"/>
      <c r="D425" s="49"/>
      <c r="E425" s="49"/>
      <c r="F425" s="93"/>
      <c r="G425" s="93"/>
      <c r="H425" s="49"/>
      <c r="I425" s="94"/>
      <c r="J425" s="94"/>
      <c r="K425" s="94"/>
      <c r="L425" s="96"/>
      <c r="M425" s="94"/>
      <c r="N425" s="96"/>
      <c r="O425" s="94"/>
      <c r="P425" s="96"/>
      <c r="Q425" s="95"/>
      <c r="R425" s="94"/>
      <c r="S425" s="96"/>
    </row>
    <row r="426" spans="1:19" x14ac:dyDescent="0.3">
      <c r="A426" s="93"/>
      <c r="B426" s="49"/>
      <c r="C426" s="93"/>
      <c r="D426" s="49"/>
      <c r="E426" s="49"/>
      <c r="F426" s="93"/>
      <c r="G426" s="93"/>
      <c r="H426" s="49"/>
      <c r="I426" s="94"/>
      <c r="J426" s="94"/>
      <c r="K426" s="94"/>
      <c r="L426" s="96"/>
      <c r="M426" s="94"/>
      <c r="N426" s="96"/>
      <c r="O426" s="94"/>
      <c r="P426" s="96"/>
      <c r="Q426" s="95"/>
      <c r="R426" s="94"/>
      <c r="S426" s="96"/>
    </row>
    <row r="427" spans="1:19" x14ac:dyDescent="0.3">
      <c r="A427" s="93"/>
      <c r="B427" s="49"/>
      <c r="C427" s="93"/>
      <c r="D427" s="49"/>
      <c r="E427" s="49"/>
      <c r="F427" s="93"/>
      <c r="G427" s="93"/>
      <c r="H427" s="49"/>
      <c r="I427" s="94"/>
      <c r="J427" s="94"/>
      <c r="K427" s="94"/>
      <c r="L427" s="96"/>
      <c r="M427" s="94"/>
      <c r="N427" s="96"/>
      <c r="O427" s="94"/>
      <c r="P427" s="96"/>
      <c r="Q427" s="95"/>
      <c r="R427" s="94"/>
      <c r="S427" s="96"/>
    </row>
    <row r="428" spans="1:19" x14ac:dyDescent="0.3">
      <c r="A428" s="93"/>
      <c r="B428" s="49"/>
      <c r="C428" s="93"/>
      <c r="D428" s="49"/>
      <c r="E428" s="49"/>
      <c r="F428" s="93"/>
      <c r="G428" s="93"/>
      <c r="H428" s="49"/>
      <c r="I428" s="94"/>
      <c r="J428" s="94"/>
      <c r="K428" s="94"/>
      <c r="L428" s="96"/>
      <c r="M428" s="94"/>
      <c r="N428" s="96"/>
      <c r="O428" s="94"/>
      <c r="P428" s="96"/>
      <c r="Q428" s="95"/>
      <c r="R428" s="94"/>
      <c r="S428" s="96"/>
    </row>
    <row r="429" spans="1:19" x14ac:dyDescent="0.3">
      <c r="A429" s="93"/>
      <c r="B429" s="49"/>
      <c r="C429" s="93"/>
      <c r="D429" s="49"/>
      <c r="E429" s="49"/>
      <c r="F429" s="93"/>
      <c r="G429" s="93"/>
      <c r="H429" s="49"/>
      <c r="I429" s="94"/>
      <c r="J429" s="94"/>
      <c r="K429" s="94"/>
      <c r="L429" s="96"/>
      <c r="M429" s="94"/>
      <c r="N429" s="96"/>
      <c r="O429" s="94"/>
      <c r="P429" s="96"/>
      <c r="Q429" s="95"/>
      <c r="R429" s="94"/>
      <c r="S429" s="96"/>
    </row>
    <row r="430" spans="1:19" x14ac:dyDescent="0.3">
      <c r="A430" s="93"/>
      <c r="B430" s="49"/>
      <c r="C430" s="93"/>
      <c r="D430" s="49"/>
      <c r="E430" s="49"/>
      <c r="F430" s="93"/>
      <c r="G430" s="93"/>
      <c r="H430" s="49"/>
      <c r="I430" s="94"/>
      <c r="J430" s="94"/>
      <c r="K430" s="94"/>
      <c r="L430" s="96"/>
      <c r="M430" s="94"/>
      <c r="N430" s="96"/>
      <c r="O430" s="94"/>
      <c r="P430" s="96"/>
      <c r="Q430" s="95"/>
      <c r="R430" s="94"/>
      <c r="S430" s="96"/>
    </row>
    <row r="431" spans="1:19" x14ac:dyDescent="0.3">
      <c r="A431" s="93"/>
      <c r="B431" s="49"/>
      <c r="C431" s="93"/>
      <c r="D431" s="49"/>
      <c r="E431" s="49"/>
      <c r="F431" s="93"/>
      <c r="G431" s="93"/>
      <c r="H431" s="49"/>
      <c r="I431" s="94"/>
      <c r="J431" s="94"/>
      <c r="K431" s="94"/>
      <c r="L431" s="96"/>
      <c r="M431" s="94"/>
      <c r="N431" s="96"/>
      <c r="O431" s="94"/>
      <c r="P431" s="96"/>
      <c r="Q431" s="95"/>
      <c r="R431" s="94"/>
      <c r="S431" s="96"/>
    </row>
    <row r="432" spans="1:19" x14ac:dyDescent="0.3">
      <c r="A432" s="93"/>
      <c r="B432" s="49"/>
      <c r="C432" s="93"/>
      <c r="D432" s="49"/>
      <c r="E432" s="49"/>
      <c r="F432" s="93"/>
      <c r="G432" s="93"/>
      <c r="H432" s="49"/>
      <c r="I432" s="94"/>
      <c r="J432" s="94"/>
      <c r="K432" s="94"/>
      <c r="L432" s="96"/>
      <c r="M432" s="94"/>
      <c r="N432" s="96"/>
      <c r="O432" s="94"/>
      <c r="P432" s="96"/>
      <c r="Q432" s="95"/>
      <c r="R432" s="94"/>
      <c r="S432" s="96"/>
    </row>
    <row r="433" spans="1:19" x14ac:dyDescent="0.3">
      <c r="A433" s="93"/>
      <c r="B433" s="49"/>
      <c r="C433" s="93"/>
      <c r="D433" s="49"/>
      <c r="E433" s="49"/>
      <c r="F433" s="93"/>
      <c r="G433" s="93"/>
      <c r="H433" s="49"/>
      <c r="I433" s="94"/>
      <c r="J433" s="94"/>
      <c r="K433" s="94"/>
      <c r="L433" s="96"/>
      <c r="M433" s="94"/>
      <c r="N433" s="96"/>
      <c r="O433" s="94"/>
      <c r="P433" s="96"/>
      <c r="Q433" s="95"/>
      <c r="R433" s="94"/>
      <c r="S433" s="96"/>
    </row>
    <row r="434" spans="1:19" x14ac:dyDescent="0.3">
      <c r="A434" s="93"/>
      <c r="B434" s="49"/>
      <c r="C434" s="93"/>
      <c r="D434" s="49"/>
      <c r="E434" s="49"/>
      <c r="F434" s="93"/>
      <c r="G434" s="93"/>
      <c r="H434" s="49"/>
      <c r="I434" s="94"/>
      <c r="J434" s="94"/>
      <c r="K434" s="94"/>
      <c r="L434" s="96"/>
      <c r="M434" s="94"/>
      <c r="N434" s="96"/>
      <c r="O434" s="94"/>
      <c r="P434" s="96"/>
      <c r="Q434" s="95"/>
      <c r="R434" s="94"/>
      <c r="S434" s="96"/>
    </row>
    <row r="435" spans="1:19" x14ac:dyDescent="0.3">
      <c r="A435" s="93"/>
      <c r="B435" s="49"/>
      <c r="C435" s="93"/>
      <c r="D435" s="49"/>
      <c r="E435" s="49"/>
      <c r="F435" s="93"/>
      <c r="G435" s="93"/>
      <c r="H435" s="49"/>
      <c r="I435" s="94"/>
      <c r="J435" s="94"/>
      <c r="K435" s="94"/>
      <c r="L435" s="96"/>
      <c r="M435" s="94"/>
      <c r="N435" s="96"/>
      <c r="O435" s="94"/>
      <c r="P435" s="96"/>
      <c r="Q435" s="95"/>
      <c r="R435" s="94"/>
      <c r="S435" s="96"/>
    </row>
    <row r="436" spans="1:19" x14ac:dyDescent="0.3">
      <c r="A436" s="93"/>
      <c r="B436" s="49"/>
      <c r="C436" s="93"/>
      <c r="D436" s="49"/>
      <c r="E436" s="49"/>
      <c r="F436" s="93"/>
      <c r="G436" s="93"/>
      <c r="H436" s="49"/>
      <c r="I436" s="94"/>
      <c r="J436" s="94"/>
      <c r="K436" s="94"/>
      <c r="L436" s="96"/>
      <c r="M436" s="94"/>
      <c r="N436" s="96"/>
      <c r="O436" s="94"/>
      <c r="P436" s="96"/>
      <c r="Q436" s="95"/>
      <c r="R436" s="94"/>
      <c r="S436" s="96"/>
    </row>
    <row r="437" spans="1:19" x14ac:dyDescent="0.3">
      <c r="A437" s="93"/>
      <c r="B437" s="49"/>
      <c r="C437" s="93"/>
      <c r="D437" s="49"/>
      <c r="E437" s="49"/>
      <c r="F437" s="93"/>
      <c r="G437" s="93"/>
      <c r="H437" s="49"/>
      <c r="I437" s="94"/>
      <c r="J437" s="94"/>
      <c r="K437" s="94"/>
      <c r="L437" s="96"/>
      <c r="M437" s="94"/>
      <c r="N437" s="96"/>
      <c r="O437" s="94"/>
      <c r="P437" s="96"/>
      <c r="Q437" s="95"/>
      <c r="R437" s="94"/>
      <c r="S437" s="96"/>
    </row>
    <row r="438" spans="1:19" x14ac:dyDescent="0.3">
      <c r="A438" s="93"/>
      <c r="B438" s="49"/>
      <c r="C438" s="93"/>
      <c r="D438" s="49"/>
      <c r="E438" s="49"/>
      <c r="F438" s="93"/>
      <c r="G438" s="93"/>
      <c r="H438" s="49"/>
      <c r="I438" s="94"/>
      <c r="J438" s="94"/>
      <c r="K438" s="94"/>
      <c r="L438" s="96"/>
      <c r="M438" s="94"/>
      <c r="N438" s="96"/>
      <c r="O438" s="94"/>
      <c r="P438" s="96"/>
      <c r="Q438" s="95"/>
      <c r="R438" s="94"/>
      <c r="S438" s="96"/>
    </row>
    <row r="439" spans="1:19" x14ac:dyDescent="0.3">
      <c r="A439" s="93"/>
      <c r="B439" s="49"/>
      <c r="C439" s="93"/>
      <c r="D439" s="49"/>
      <c r="E439" s="49"/>
      <c r="F439" s="93"/>
      <c r="G439" s="93"/>
      <c r="H439" s="49"/>
      <c r="I439" s="94"/>
      <c r="J439" s="94"/>
      <c r="K439" s="94"/>
      <c r="L439" s="96"/>
      <c r="M439" s="94"/>
      <c r="N439" s="96"/>
      <c r="O439" s="94"/>
      <c r="P439" s="96"/>
      <c r="Q439" s="95"/>
      <c r="R439" s="94"/>
      <c r="S439" s="96"/>
    </row>
    <row r="440" spans="1:19" x14ac:dyDescent="0.3">
      <c r="A440" s="93"/>
      <c r="B440" s="49"/>
      <c r="C440" s="93"/>
      <c r="D440" s="49"/>
      <c r="E440" s="49"/>
      <c r="F440" s="93"/>
      <c r="G440" s="93"/>
      <c r="H440" s="49"/>
      <c r="I440" s="94"/>
      <c r="J440" s="94"/>
      <c r="K440" s="94"/>
      <c r="L440" s="96"/>
      <c r="M440" s="94"/>
      <c r="N440" s="96"/>
      <c r="O440" s="94"/>
      <c r="P440" s="96"/>
      <c r="Q440" s="95"/>
      <c r="R440" s="94"/>
      <c r="S440" s="96"/>
    </row>
    <row r="441" spans="1:19" x14ac:dyDescent="0.3">
      <c r="A441" s="93"/>
      <c r="B441" s="49"/>
      <c r="C441" s="93"/>
      <c r="D441" s="49"/>
      <c r="E441" s="49"/>
      <c r="F441" s="93"/>
      <c r="G441" s="93"/>
      <c r="H441" s="49"/>
      <c r="I441" s="94"/>
      <c r="J441" s="94"/>
      <c r="K441" s="94"/>
      <c r="L441" s="96"/>
      <c r="M441" s="94"/>
      <c r="N441" s="96"/>
      <c r="O441" s="94"/>
      <c r="P441" s="96"/>
      <c r="Q441" s="95"/>
      <c r="R441" s="94"/>
      <c r="S441" s="96"/>
    </row>
    <row r="442" spans="1:19" x14ac:dyDescent="0.3">
      <c r="A442" s="93"/>
      <c r="B442" s="49"/>
      <c r="C442" s="93"/>
      <c r="D442" s="49"/>
      <c r="E442" s="49"/>
      <c r="F442" s="93"/>
      <c r="G442" s="93"/>
      <c r="H442" s="49"/>
      <c r="I442" s="94"/>
      <c r="J442" s="94"/>
      <c r="K442" s="94"/>
      <c r="L442" s="96"/>
      <c r="M442" s="94"/>
      <c r="N442" s="96"/>
      <c r="O442" s="94"/>
      <c r="P442" s="96"/>
      <c r="Q442" s="95"/>
      <c r="R442" s="94"/>
      <c r="S442" s="96"/>
    </row>
    <row r="443" spans="1:19" x14ac:dyDescent="0.3">
      <c r="A443" s="93"/>
      <c r="B443" s="49"/>
      <c r="C443" s="93"/>
      <c r="D443" s="49"/>
      <c r="E443" s="49"/>
      <c r="F443" s="93"/>
      <c r="G443" s="93"/>
      <c r="H443" s="49"/>
      <c r="I443" s="94"/>
      <c r="J443" s="94"/>
      <c r="K443" s="94"/>
      <c r="L443" s="96"/>
      <c r="M443" s="94"/>
      <c r="N443" s="96"/>
      <c r="O443" s="94"/>
      <c r="P443" s="96"/>
      <c r="Q443" s="95"/>
      <c r="R443" s="94"/>
      <c r="S443" s="96"/>
    </row>
    <row r="444" spans="1:19" x14ac:dyDescent="0.3">
      <c r="A444" s="93"/>
      <c r="B444" s="49"/>
      <c r="C444" s="93"/>
      <c r="D444" s="49"/>
      <c r="E444" s="49"/>
      <c r="F444" s="93"/>
      <c r="G444" s="93"/>
      <c r="H444" s="49"/>
      <c r="I444" s="94"/>
      <c r="J444" s="94"/>
      <c r="K444" s="94"/>
      <c r="L444" s="96"/>
      <c r="M444" s="94"/>
      <c r="N444" s="96"/>
      <c r="O444" s="94"/>
      <c r="P444" s="96"/>
      <c r="Q444" s="95"/>
      <c r="R444" s="94"/>
      <c r="S444" s="96"/>
    </row>
    <row r="445" spans="1:19" x14ac:dyDescent="0.3">
      <c r="A445" s="93"/>
      <c r="B445" s="49"/>
      <c r="C445" s="93"/>
      <c r="D445" s="49"/>
      <c r="E445" s="49"/>
      <c r="F445" s="93"/>
      <c r="G445" s="93"/>
      <c r="H445" s="49"/>
      <c r="I445" s="94"/>
      <c r="J445" s="94"/>
      <c r="K445" s="94"/>
      <c r="L445" s="96"/>
      <c r="M445" s="94"/>
      <c r="N445" s="96"/>
      <c r="O445" s="94"/>
      <c r="P445" s="96"/>
      <c r="Q445" s="95"/>
      <c r="R445" s="94"/>
      <c r="S445" s="96"/>
    </row>
    <row r="446" spans="1:19" x14ac:dyDescent="0.3">
      <c r="A446" s="93"/>
      <c r="B446" s="49"/>
      <c r="C446" s="93"/>
      <c r="D446" s="49"/>
      <c r="E446" s="49"/>
      <c r="F446" s="93"/>
      <c r="G446" s="93"/>
      <c r="H446" s="49"/>
      <c r="I446" s="94"/>
      <c r="J446" s="94"/>
      <c r="K446" s="94"/>
      <c r="L446" s="96"/>
      <c r="M446" s="94"/>
      <c r="N446" s="96"/>
      <c r="O446" s="94"/>
      <c r="P446" s="96"/>
      <c r="Q446" s="95"/>
      <c r="R446" s="94"/>
      <c r="S446" s="96"/>
    </row>
    <row r="447" spans="1:19" x14ac:dyDescent="0.3">
      <c r="A447" s="93"/>
      <c r="B447" s="49"/>
      <c r="C447" s="93"/>
      <c r="D447" s="49"/>
      <c r="E447" s="49"/>
      <c r="F447" s="93"/>
      <c r="G447" s="93"/>
      <c r="H447" s="49"/>
      <c r="I447" s="94"/>
      <c r="J447" s="94"/>
      <c r="K447" s="94"/>
      <c r="L447" s="96"/>
      <c r="M447" s="94"/>
      <c r="N447" s="96"/>
      <c r="O447" s="94"/>
      <c r="P447" s="96"/>
      <c r="Q447" s="95"/>
      <c r="R447" s="94"/>
      <c r="S447" s="96"/>
    </row>
    <row r="448" spans="1:19" x14ac:dyDescent="0.3">
      <c r="A448" s="93"/>
      <c r="B448" s="49"/>
      <c r="C448" s="93"/>
      <c r="D448" s="49"/>
      <c r="E448" s="49"/>
      <c r="F448" s="93"/>
      <c r="G448" s="93"/>
      <c r="H448" s="49"/>
      <c r="I448" s="94"/>
      <c r="J448" s="94"/>
      <c r="K448" s="94"/>
      <c r="L448" s="96"/>
      <c r="M448" s="94"/>
      <c r="N448" s="96"/>
      <c r="O448" s="94"/>
      <c r="P448" s="96"/>
      <c r="Q448" s="95"/>
      <c r="R448" s="94"/>
      <c r="S448" s="96"/>
    </row>
    <row r="449" spans="1:19" x14ac:dyDescent="0.3">
      <c r="A449" s="93"/>
      <c r="B449" s="49"/>
      <c r="C449" s="93"/>
      <c r="D449" s="49"/>
      <c r="E449" s="49"/>
      <c r="F449" s="93"/>
      <c r="G449" s="93"/>
      <c r="H449" s="49"/>
      <c r="I449" s="94"/>
      <c r="J449" s="94"/>
      <c r="K449" s="94"/>
      <c r="L449" s="96"/>
      <c r="M449" s="94"/>
      <c r="N449" s="96"/>
      <c r="O449" s="94"/>
      <c r="P449" s="96"/>
      <c r="Q449" s="95"/>
      <c r="R449" s="94"/>
      <c r="S449" s="96"/>
    </row>
    <row r="450" spans="1:19" x14ac:dyDescent="0.3">
      <c r="A450" s="93"/>
      <c r="B450" s="49"/>
      <c r="C450" s="93"/>
      <c r="D450" s="49"/>
      <c r="E450" s="49"/>
      <c r="F450" s="93"/>
      <c r="G450" s="93"/>
      <c r="H450" s="49"/>
      <c r="I450" s="94"/>
      <c r="J450" s="94"/>
      <c r="K450" s="94"/>
      <c r="L450" s="96"/>
      <c r="M450" s="94"/>
      <c r="N450" s="96"/>
      <c r="O450" s="94"/>
      <c r="P450" s="96"/>
      <c r="Q450" s="95"/>
      <c r="R450" s="94"/>
      <c r="S450" s="96"/>
    </row>
    <row r="451" spans="1:19" x14ac:dyDescent="0.3">
      <c r="A451" s="93"/>
      <c r="B451" s="49"/>
      <c r="C451" s="93"/>
      <c r="D451" s="49"/>
      <c r="E451" s="49"/>
      <c r="F451" s="93"/>
      <c r="G451" s="93"/>
      <c r="H451" s="49"/>
      <c r="I451" s="94"/>
      <c r="J451" s="94"/>
      <c r="K451" s="94"/>
      <c r="L451" s="96"/>
      <c r="M451" s="94"/>
      <c r="N451" s="96"/>
      <c r="O451" s="94"/>
      <c r="P451" s="96"/>
      <c r="Q451" s="95"/>
      <c r="R451" s="94"/>
      <c r="S451" s="96"/>
    </row>
    <row r="452" spans="1:19" x14ac:dyDescent="0.3">
      <c r="A452" s="93"/>
      <c r="B452" s="49"/>
      <c r="C452" s="93"/>
      <c r="D452" s="49"/>
      <c r="E452" s="49"/>
      <c r="F452" s="93"/>
      <c r="G452" s="93"/>
      <c r="H452" s="49"/>
      <c r="I452" s="94"/>
      <c r="J452" s="94"/>
      <c r="K452" s="94"/>
      <c r="L452" s="96"/>
      <c r="M452" s="94"/>
      <c r="N452" s="96"/>
      <c r="O452" s="94"/>
      <c r="P452" s="96"/>
      <c r="Q452" s="95"/>
      <c r="R452" s="94"/>
      <c r="S452" s="96"/>
    </row>
    <row r="453" spans="1:19" x14ac:dyDescent="0.3">
      <c r="A453" s="93"/>
      <c r="B453" s="49"/>
      <c r="C453" s="93"/>
      <c r="D453" s="49"/>
      <c r="E453" s="49"/>
      <c r="F453" s="93"/>
      <c r="G453" s="93"/>
      <c r="H453" s="49"/>
      <c r="I453" s="94"/>
      <c r="J453" s="94"/>
      <c r="K453" s="94"/>
      <c r="L453" s="96"/>
      <c r="M453" s="94"/>
      <c r="N453" s="96"/>
      <c r="O453" s="94"/>
      <c r="P453" s="96"/>
      <c r="Q453" s="95"/>
      <c r="R453" s="94"/>
      <c r="S453" s="96"/>
    </row>
    <row r="454" spans="1:19" x14ac:dyDescent="0.3">
      <c r="A454" s="93"/>
      <c r="B454" s="49"/>
      <c r="C454" s="93"/>
      <c r="D454" s="49"/>
      <c r="E454" s="49"/>
      <c r="F454" s="93"/>
      <c r="G454" s="93"/>
      <c r="H454" s="49"/>
      <c r="I454" s="94"/>
      <c r="J454" s="94"/>
      <c r="K454" s="94"/>
      <c r="L454" s="96"/>
      <c r="M454" s="94"/>
      <c r="N454" s="96"/>
      <c r="O454" s="94"/>
      <c r="P454" s="96"/>
      <c r="Q454" s="95"/>
      <c r="R454" s="94"/>
      <c r="S454" s="96"/>
    </row>
    <row r="455" spans="1:19" x14ac:dyDescent="0.3">
      <c r="A455" s="93"/>
      <c r="B455" s="49"/>
      <c r="C455" s="93"/>
      <c r="D455" s="49"/>
      <c r="E455" s="49"/>
      <c r="F455" s="93"/>
      <c r="G455" s="93"/>
      <c r="H455" s="49"/>
      <c r="I455" s="94"/>
      <c r="J455" s="94"/>
      <c r="K455" s="94"/>
      <c r="L455" s="96"/>
      <c r="M455" s="94"/>
      <c r="N455" s="96"/>
      <c r="O455" s="94"/>
      <c r="P455" s="96"/>
      <c r="Q455" s="95"/>
      <c r="R455" s="94"/>
      <c r="S455" s="96"/>
    </row>
    <row r="456" spans="1:19" x14ac:dyDescent="0.3">
      <c r="A456" s="93"/>
      <c r="B456" s="49"/>
      <c r="C456" s="93"/>
      <c r="D456" s="49"/>
      <c r="E456" s="49"/>
      <c r="F456" s="93"/>
      <c r="G456" s="93"/>
      <c r="H456" s="49"/>
      <c r="I456" s="94"/>
      <c r="J456" s="94"/>
      <c r="K456" s="94"/>
      <c r="L456" s="96"/>
      <c r="M456" s="94"/>
      <c r="N456" s="96"/>
      <c r="O456" s="94"/>
      <c r="P456" s="96"/>
      <c r="Q456" s="95"/>
      <c r="R456" s="94"/>
      <c r="S456" s="96"/>
    </row>
    <row r="457" spans="1:19" x14ac:dyDescent="0.3">
      <c r="A457" s="93"/>
      <c r="B457" s="49"/>
      <c r="C457" s="93"/>
      <c r="D457" s="49"/>
      <c r="E457" s="49"/>
      <c r="F457" s="93"/>
      <c r="G457" s="93"/>
      <c r="H457" s="49"/>
      <c r="I457" s="94"/>
      <c r="J457" s="94"/>
      <c r="K457" s="94"/>
      <c r="L457" s="96"/>
      <c r="M457" s="94"/>
      <c r="N457" s="96"/>
      <c r="O457" s="94"/>
      <c r="P457" s="96"/>
      <c r="Q457" s="95"/>
      <c r="R457" s="94"/>
      <c r="S457" s="96"/>
    </row>
    <row r="458" spans="1:19" x14ac:dyDescent="0.3">
      <c r="A458" s="93"/>
      <c r="B458" s="49"/>
      <c r="C458" s="93"/>
      <c r="D458" s="49"/>
      <c r="E458" s="49"/>
      <c r="F458" s="93"/>
      <c r="G458" s="93"/>
      <c r="H458" s="49"/>
      <c r="I458" s="94"/>
      <c r="J458" s="94"/>
      <c r="K458" s="94"/>
      <c r="L458" s="96"/>
      <c r="M458" s="94"/>
      <c r="N458" s="96"/>
      <c r="O458" s="94"/>
      <c r="P458" s="96"/>
      <c r="Q458" s="95"/>
      <c r="R458" s="94"/>
      <c r="S458" s="96"/>
    </row>
    <row r="459" spans="1:19" x14ac:dyDescent="0.3">
      <c r="A459" s="93"/>
      <c r="B459" s="49"/>
      <c r="C459" s="93"/>
      <c r="D459" s="49"/>
      <c r="E459" s="49"/>
      <c r="F459" s="93"/>
      <c r="G459" s="93"/>
      <c r="H459" s="49"/>
      <c r="I459" s="94"/>
      <c r="J459" s="94"/>
      <c r="K459" s="94"/>
      <c r="L459" s="96"/>
      <c r="M459" s="94"/>
      <c r="N459" s="96"/>
      <c r="O459" s="94"/>
      <c r="P459" s="96"/>
      <c r="Q459" s="95"/>
      <c r="R459" s="94"/>
      <c r="S459" s="96"/>
    </row>
    <row r="460" spans="1:19" x14ac:dyDescent="0.3">
      <c r="A460" s="93"/>
      <c r="B460" s="49"/>
      <c r="C460" s="93"/>
      <c r="D460" s="49"/>
      <c r="E460" s="49"/>
      <c r="F460" s="93"/>
      <c r="G460" s="93"/>
      <c r="H460" s="49"/>
      <c r="I460" s="94"/>
      <c r="J460" s="94"/>
      <c r="K460" s="94"/>
      <c r="L460" s="96"/>
      <c r="M460" s="94"/>
      <c r="N460" s="96"/>
      <c r="O460" s="94"/>
      <c r="P460" s="96"/>
      <c r="Q460" s="95"/>
      <c r="R460" s="94"/>
      <c r="S460" s="96"/>
    </row>
    <row r="461" spans="1:19" x14ac:dyDescent="0.3">
      <c r="A461" s="93"/>
      <c r="B461" s="49"/>
      <c r="C461" s="93"/>
      <c r="D461" s="49"/>
      <c r="E461" s="49"/>
      <c r="F461" s="93"/>
      <c r="G461" s="93"/>
      <c r="H461" s="49"/>
      <c r="I461" s="94"/>
      <c r="J461" s="94"/>
      <c r="K461" s="94"/>
      <c r="L461" s="96"/>
      <c r="M461" s="94"/>
      <c r="N461" s="96"/>
      <c r="O461" s="94"/>
      <c r="P461" s="96"/>
      <c r="Q461" s="95"/>
      <c r="R461" s="94"/>
      <c r="S461" s="96"/>
    </row>
    <row r="462" spans="1:19" x14ac:dyDescent="0.3">
      <c r="A462" s="93"/>
      <c r="B462" s="49"/>
      <c r="C462" s="93"/>
      <c r="D462" s="49"/>
      <c r="E462" s="49"/>
      <c r="F462" s="93"/>
      <c r="G462" s="93"/>
      <c r="H462" s="49"/>
      <c r="I462" s="94"/>
      <c r="J462" s="94"/>
      <c r="K462" s="94"/>
      <c r="L462" s="96"/>
      <c r="M462" s="94"/>
      <c r="N462" s="96"/>
      <c r="O462" s="94"/>
      <c r="P462" s="96"/>
      <c r="Q462" s="95"/>
      <c r="R462" s="94"/>
      <c r="S462" s="96"/>
    </row>
    <row r="463" spans="1:19" x14ac:dyDescent="0.3">
      <c r="A463" s="93"/>
      <c r="B463" s="49"/>
      <c r="C463" s="93"/>
      <c r="D463" s="49"/>
      <c r="E463" s="49"/>
      <c r="F463" s="93"/>
      <c r="G463" s="93"/>
      <c r="H463" s="49"/>
      <c r="I463" s="94"/>
      <c r="J463" s="94"/>
      <c r="K463" s="94"/>
      <c r="L463" s="96"/>
      <c r="M463" s="94"/>
      <c r="N463" s="96"/>
      <c r="O463" s="94"/>
      <c r="P463" s="96"/>
      <c r="Q463" s="95"/>
      <c r="R463" s="94"/>
      <c r="S463" s="96"/>
    </row>
    <row r="464" spans="1:19" x14ac:dyDescent="0.3">
      <c r="A464" s="93"/>
      <c r="B464" s="49"/>
      <c r="C464" s="93"/>
      <c r="D464" s="49"/>
      <c r="E464" s="49"/>
      <c r="F464" s="93"/>
      <c r="G464" s="93"/>
      <c r="H464" s="49"/>
      <c r="I464" s="94"/>
      <c r="J464" s="94"/>
      <c r="K464" s="94"/>
      <c r="L464" s="96"/>
      <c r="M464" s="94"/>
      <c r="N464" s="96"/>
      <c r="O464" s="94"/>
      <c r="P464" s="96"/>
      <c r="Q464" s="95"/>
      <c r="R464" s="94"/>
      <c r="S464" s="96"/>
    </row>
    <row r="465" spans="1:19" x14ac:dyDescent="0.3">
      <c r="A465" s="93"/>
      <c r="B465" s="49"/>
      <c r="C465" s="93"/>
      <c r="D465" s="49"/>
      <c r="E465" s="49"/>
      <c r="F465" s="93"/>
      <c r="G465" s="93"/>
      <c r="H465" s="49"/>
      <c r="I465" s="94"/>
      <c r="J465" s="94"/>
      <c r="K465" s="94"/>
      <c r="L465" s="96"/>
      <c r="M465" s="94"/>
      <c r="N465" s="96"/>
      <c r="O465" s="94"/>
      <c r="P465" s="96"/>
      <c r="Q465" s="95"/>
      <c r="R465" s="94"/>
      <c r="S465" s="96"/>
    </row>
    <row r="466" spans="1:19" x14ac:dyDescent="0.3">
      <c r="A466" s="93"/>
      <c r="B466" s="49"/>
      <c r="C466" s="93"/>
      <c r="D466" s="49"/>
      <c r="E466" s="49"/>
      <c r="F466" s="93"/>
      <c r="G466" s="93"/>
      <c r="H466" s="49"/>
      <c r="I466" s="94"/>
      <c r="J466" s="94"/>
      <c r="K466" s="94"/>
      <c r="L466" s="96"/>
      <c r="M466" s="94"/>
      <c r="N466" s="96"/>
      <c r="O466" s="94"/>
      <c r="P466" s="96"/>
      <c r="Q466" s="95"/>
      <c r="R466" s="94"/>
      <c r="S466" s="96"/>
    </row>
    <row r="467" spans="1:19" x14ac:dyDescent="0.3">
      <c r="A467" s="93"/>
      <c r="B467" s="49"/>
      <c r="C467" s="93"/>
      <c r="D467" s="49"/>
      <c r="E467" s="49"/>
      <c r="F467" s="93"/>
      <c r="G467" s="93"/>
      <c r="H467" s="49"/>
      <c r="I467" s="94"/>
      <c r="J467" s="94"/>
      <c r="K467" s="94"/>
      <c r="L467" s="96"/>
      <c r="M467" s="94"/>
      <c r="N467" s="96"/>
      <c r="O467" s="94"/>
      <c r="P467" s="96"/>
      <c r="Q467" s="95"/>
      <c r="R467" s="94"/>
      <c r="S467" s="96"/>
    </row>
    <row r="468" spans="1:19" x14ac:dyDescent="0.3">
      <c r="A468" s="93"/>
      <c r="B468" s="49"/>
      <c r="C468" s="93"/>
      <c r="D468" s="49"/>
      <c r="E468" s="49"/>
      <c r="F468" s="93"/>
      <c r="G468" s="93"/>
      <c r="H468" s="49"/>
      <c r="I468" s="94"/>
      <c r="J468" s="94"/>
      <c r="K468" s="94"/>
      <c r="L468" s="96"/>
      <c r="M468" s="94"/>
      <c r="N468" s="96"/>
      <c r="O468" s="94"/>
      <c r="P468" s="96"/>
      <c r="Q468" s="95"/>
      <c r="R468" s="94"/>
      <c r="S468" s="96"/>
    </row>
    <row r="469" spans="1:19" x14ac:dyDescent="0.3">
      <c r="A469" s="93"/>
      <c r="B469" s="49"/>
      <c r="C469" s="93"/>
      <c r="D469" s="49"/>
      <c r="E469" s="49"/>
      <c r="F469" s="93"/>
      <c r="G469" s="93"/>
      <c r="H469" s="49"/>
      <c r="I469" s="94"/>
      <c r="J469" s="94"/>
      <c r="K469" s="94"/>
      <c r="L469" s="96"/>
      <c r="M469" s="94"/>
      <c r="N469" s="96"/>
      <c r="O469" s="94"/>
      <c r="P469" s="96"/>
      <c r="Q469" s="95"/>
      <c r="R469" s="94"/>
      <c r="S469" s="96"/>
    </row>
    <row r="470" spans="1:19" x14ac:dyDescent="0.3">
      <c r="A470" s="93"/>
      <c r="B470" s="49"/>
      <c r="C470" s="93"/>
      <c r="D470" s="49"/>
      <c r="E470" s="49"/>
      <c r="F470" s="93"/>
      <c r="G470" s="93"/>
      <c r="H470" s="49"/>
      <c r="I470" s="94"/>
      <c r="J470" s="94"/>
      <c r="K470" s="94"/>
      <c r="L470" s="96"/>
      <c r="M470" s="94"/>
      <c r="N470" s="96"/>
      <c r="O470" s="94"/>
      <c r="P470" s="96"/>
      <c r="Q470" s="95"/>
      <c r="R470" s="94"/>
      <c r="S470" s="96"/>
    </row>
    <row r="471" spans="1:19" x14ac:dyDescent="0.3">
      <c r="A471" s="93"/>
      <c r="B471" s="49"/>
      <c r="C471" s="93"/>
      <c r="D471" s="49"/>
      <c r="E471" s="49"/>
      <c r="F471" s="93"/>
      <c r="G471" s="93"/>
      <c r="H471" s="49"/>
      <c r="I471" s="94"/>
      <c r="J471" s="94"/>
      <c r="K471" s="94"/>
      <c r="L471" s="96"/>
      <c r="M471" s="94"/>
      <c r="N471" s="96"/>
      <c r="O471" s="94"/>
      <c r="P471" s="96"/>
      <c r="Q471" s="95"/>
      <c r="R471" s="94"/>
      <c r="S471" s="96"/>
    </row>
    <row r="472" spans="1:19" x14ac:dyDescent="0.3">
      <c r="A472" s="93"/>
      <c r="B472" s="49"/>
      <c r="C472" s="93"/>
      <c r="D472" s="49"/>
      <c r="E472" s="49"/>
      <c r="F472" s="93"/>
      <c r="G472" s="93"/>
      <c r="H472" s="49"/>
      <c r="I472" s="94"/>
      <c r="J472" s="94"/>
      <c r="K472" s="94"/>
      <c r="L472" s="96"/>
      <c r="M472" s="94"/>
      <c r="N472" s="96"/>
      <c r="O472" s="94"/>
      <c r="P472" s="96"/>
      <c r="Q472" s="95"/>
      <c r="R472" s="94"/>
      <c r="S472" s="96"/>
    </row>
    <row r="473" spans="1:19" x14ac:dyDescent="0.3">
      <c r="A473" s="93"/>
      <c r="B473" s="49"/>
      <c r="C473" s="93"/>
      <c r="D473" s="49"/>
      <c r="E473" s="49"/>
      <c r="F473" s="93"/>
      <c r="G473" s="93"/>
      <c r="H473" s="49"/>
      <c r="I473" s="94"/>
      <c r="J473" s="94"/>
      <c r="K473" s="94"/>
      <c r="L473" s="96"/>
      <c r="M473" s="94"/>
      <c r="N473" s="96"/>
      <c r="O473" s="94"/>
      <c r="P473" s="96"/>
      <c r="Q473" s="95"/>
      <c r="R473" s="94"/>
      <c r="S473" s="96"/>
    </row>
    <row r="474" spans="1:19" x14ac:dyDescent="0.3">
      <c r="A474" s="93"/>
      <c r="B474" s="49"/>
      <c r="C474" s="93"/>
      <c r="D474" s="49"/>
      <c r="E474" s="49"/>
      <c r="F474" s="93"/>
      <c r="G474" s="93"/>
      <c r="H474" s="49"/>
      <c r="I474" s="94"/>
      <c r="J474" s="94"/>
      <c r="K474" s="94"/>
      <c r="L474" s="96"/>
      <c r="M474" s="94"/>
      <c r="N474" s="96"/>
      <c r="O474" s="94"/>
      <c r="P474" s="96"/>
      <c r="Q474" s="95"/>
      <c r="R474" s="94"/>
      <c r="S474" s="96"/>
    </row>
    <row r="475" spans="1:19" x14ac:dyDescent="0.3">
      <c r="A475" s="93"/>
      <c r="B475" s="49"/>
      <c r="C475" s="93"/>
      <c r="D475" s="49"/>
      <c r="E475" s="49"/>
      <c r="F475" s="93"/>
      <c r="G475" s="93"/>
      <c r="H475" s="49"/>
      <c r="I475" s="94"/>
      <c r="J475" s="94"/>
      <c r="K475" s="94"/>
      <c r="L475" s="96"/>
      <c r="M475" s="94"/>
      <c r="N475" s="96"/>
      <c r="O475" s="94"/>
      <c r="P475" s="96"/>
      <c r="Q475" s="95"/>
      <c r="R475" s="94"/>
      <c r="S475" s="96"/>
    </row>
    <row r="476" spans="1:19" x14ac:dyDescent="0.3">
      <c r="A476" s="93"/>
      <c r="B476" s="49"/>
      <c r="C476" s="93"/>
      <c r="D476" s="49"/>
      <c r="E476" s="49"/>
      <c r="F476" s="93"/>
      <c r="G476" s="93"/>
      <c r="H476" s="49"/>
      <c r="I476" s="94"/>
      <c r="J476" s="94"/>
      <c r="K476" s="94"/>
      <c r="L476" s="96"/>
      <c r="M476" s="94"/>
      <c r="N476" s="96"/>
      <c r="O476" s="94"/>
      <c r="P476" s="96"/>
      <c r="Q476" s="95"/>
      <c r="R476" s="94"/>
      <c r="S476" s="96"/>
    </row>
    <row r="477" spans="1:19" x14ac:dyDescent="0.3">
      <c r="A477" s="93"/>
      <c r="B477" s="49"/>
      <c r="C477" s="93"/>
      <c r="D477" s="49"/>
      <c r="E477" s="49"/>
      <c r="F477" s="93"/>
      <c r="G477" s="93"/>
      <c r="H477" s="49"/>
      <c r="I477" s="94"/>
      <c r="J477" s="94"/>
      <c r="K477" s="94"/>
      <c r="L477" s="96"/>
      <c r="M477" s="94"/>
      <c r="N477" s="96"/>
      <c r="O477" s="94"/>
      <c r="P477" s="96"/>
      <c r="Q477" s="95"/>
      <c r="R477" s="94"/>
      <c r="S477" s="96"/>
    </row>
    <row r="478" spans="1:19" x14ac:dyDescent="0.3">
      <c r="A478" s="93"/>
      <c r="B478" s="49"/>
      <c r="C478" s="93"/>
      <c r="D478" s="49"/>
      <c r="E478" s="49"/>
      <c r="F478" s="93"/>
      <c r="G478" s="93"/>
      <c r="H478" s="49"/>
      <c r="I478" s="94"/>
      <c r="J478" s="94"/>
      <c r="K478" s="94"/>
      <c r="L478" s="96"/>
      <c r="M478" s="94"/>
      <c r="N478" s="96"/>
      <c r="O478" s="94"/>
      <c r="P478" s="96"/>
      <c r="Q478" s="95"/>
      <c r="R478" s="94"/>
      <c r="S478" s="96"/>
    </row>
    <row r="479" spans="1:19" x14ac:dyDescent="0.3">
      <c r="A479" s="93"/>
      <c r="B479" s="49"/>
      <c r="C479" s="93"/>
      <c r="D479" s="49"/>
      <c r="E479" s="49"/>
      <c r="F479" s="93"/>
      <c r="G479" s="93"/>
      <c r="H479" s="49"/>
      <c r="I479" s="94"/>
      <c r="J479" s="94"/>
      <c r="K479" s="94"/>
      <c r="L479" s="96"/>
      <c r="M479" s="94"/>
      <c r="N479" s="96"/>
      <c r="O479" s="94"/>
      <c r="P479" s="96"/>
      <c r="Q479" s="95"/>
      <c r="R479" s="94"/>
      <c r="S479" s="96"/>
    </row>
    <row r="480" spans="1:19" x14ac:dyDescent="0.3">
      <c r="A480" s="93"/>
      <c r="B480" s="49"/>
      <c r="C480" s="93"/>
      <c r="D480" s="49"/>
      <c r="E480" s="49"/>
      <c r="F480" s="93"/>
      <c r="G480" s="93"/>
      <c r="H480" s="49"/>
      <c r="I480" s="94"/>
      <c r="J480" s="94"/>
      <c r="K480" s="94"/>
      <c r="L480" s="96"/>
      <c r="M480" s="94"/>
      <c r="N480" s="96"/>
      <c r="O480" s="94"/>
      <c r="P480" s="96"/>
      <c r="Q480" s="95"/>
      <c r="R480" s="94"/>
      <c r="S480" s="96"/>
    </row>
    <row r="481" spans="1:19" x14ac:dyDescent="0.3">
      <c r="A481" s="93"/>
      <c r="B481" s="49"/>
      <c r="C481" s="93"/>
      <c r="D481" s="49"/>
      <c r="E481" s="49"/>
      <c r="F481" s="93"/>
      <c r="G481" s="93"/>
      <c r="H481" s="49"/>
      <c r="I481" s="94"/>
      <c r="J481" s="94"/>
      <c r="K481" s="94"/>
      <c r="L481" s="96"/>
      <c r="M481" s="94"/>
      <c r="N481" s="96"/>
      <c r="O481" s="94"/>
      <c r="P481" s="96"/>
      <c r="Q481" s="95"/>
      <c r="R481" s="94"/>
      <c r="S481" s="96"/>
    </row>
    <row r="482" spans="1:19" x14ac:dyDescent="0.3">
      <c r="A482" s="93"/>
      <c r="B482" s="49"/>
      <c r="C482" s="93"/>
      <c r="D482" s="49"/>
      <c r="E482" s="49"/>
      <c r="F482" s="93"/>
      <c r="G482" s="93"/>
      <c r="H482" s="49"/>
      <c r="I482" s="94"/>
      <c r="J482" s="94"/>
      <c r="K482" s="94"/>
      <c r="L482" s="96"/>
      <c r="M482" s="94"/>
      <c r="N482" s="96"/>
      <c r="O482" s="94"/>
      <c r="P482" s="96"/>
      <c r="Q482" s="95"/>
      <c r="R482" s="94"/>
      <c r="S482" s="96"/>
    </row>
    <row r="483" spans="1:19" x14ac:dyDescent="0.3">
      <c r="A483" s="93"/>
      <c r="B483" s="49"/>
      <c r="C483" s="93"/>
      <c r="D483" s="49"/>
      <c r="E483" s="49"/>
      <c r="F483" s="93"/>
      <c r="G483" s="93"/>
      <c r="H483" s="49"/>
      <c r="I483" s="94"/>
      <c r="J483" s="94"/>
      <c r="K483" s="94"/>
      <c r="L483" s="96"/>
      <c r="M483" s="94"/>
      <c r="N483" s="96"/>
      <c r="O483" s="94"/>
      <c r="P483" s="96"/>
      <c r="Q483" s="95"/>
      <c r="R483" s="94"/>
      <c r="S483" s="96"/>
    </row>
    <row r="484" spans="1:19" x14ac:dyDescent="0.3">
      <c r="A484" s="93"/>
      <c r="B484" s="49"/>
      <c r="C484" s="93"/>
      <c r="D484" s="49"/>
      <c r="E484" s="49"/>
      <c r="F484" s="93"/>
      <c r="G484" s="93"/>
      <c r="H484" s="49"/>
      <c r="I484" s="94"/>
      <c r="J484" s="94"/>
      <c r="K484" s="94"/>
      <c r="L484" s="96"/>
      <c r="M484" s="94"/>
      <c r="N484" s="96"/>
      <c r="O484" s="94"/>
      <c r="P484" s="96"/>
      <c r="Q484" s="95"/>
      <c r="R484" s="94"/>
      <c r="S484" s="96"/>
    </row>
    <row r="485" spans="1:19" x14ac:dyDescent="0.3">
      <c r="A485" s="93"/>
      <c r="B485" s="49"/>
      <c r="C485" s="93"/>
      <c r="D485" s="49"/>
      <c r="E485" s="49"/>
      <c r="F485" s="93"/>
      <c r="G485" s="93"/>
      <c r="H485" s="49"/>
      <c r="I485" s="94"/>
      <c r="J485" s="94"/>
      <c r="K485" s="94"/>
      <c r="L485" s="96"/>
      <c r="M485" s="94"/>
      <c r="N485" s="96"/>
      <c r="O485" s="94"/>
      <c r="P485" s="96"/>
      <c r="Q485" s="95"/>
      <c r="R485" s="94"/>
      <c r="S485" s="96"/>
    </row>
    <row r="486" spans="1:19" x14ac:dyDescent="0.3">
      <c r="A486" s="93"/>
      <c r="B486" s="49"/>
      <c r="C486" s="93"/>
      <c r="D486" s="49"/>
      <c r="E486" s="49"/>
      <c r="F486" s="93"/>
      <c r="G486" s="93"/>
      <c r="H486" s="49"/>
      <c r="I486" s="94"/>
      <c r="J486" s="94"/>
      <c r="K486" s="94"/>
      <c r="L486" s="96"/>
      <c r="M486" s="94"/>
      <c r="N486" s="96"/>
      <c r="O486" s="94"/>
      <c r="P486" s="96"/>
      <c r="Q486" s="95"/>
      <c r="R486" s="94"/>
      <c r="S486" s="96"/>
    </row>
    <row r="487" spans="1:19" x14ac:dyDescent="0.3">
      <c r="A487" s="93"/>
      <c r="B487" s="49"/>
      <c r="C487" s="93"/>
      <c r="D487" s="49"/>
      <c r="E487" s="49"/>
      <c r="F487" s="93"/>
      <c r="G487" s="93"/>
      <c r="H487" s="49"/>
      <c r="I487" s="94"/>
      <c r="J487" s="94"/>
      <c r="K487" s="94"/>
      <c r="L487" s="96"/>
      <c r="M487" s="94"/>
      <c r="N487" s="96"/>
      <c r="O487" s="94"/>
      <c r="P487" s="96"/>
      <c r="Q487" s="95"/>
      <c r="R487" s="94"/>
      <c r="S487" s="96"/>
    </row>
    <row r="488" spans="1:19" x14ac:dyDescent="0.3">
      <c r="A488" s="93"/>
      <c r="B488" s="49"/>
      <c r="C488" s="93"/>
      <c r="D488" s="49"/>
      <c r="E488" s="49"/>
      <c r="F488" s="93"/>
      <c r="G488" s="93"/>
      <c r="H488" s="49"/>
      <c r="I488" s="94"/>
      <c r="J488" s="94"/>
      <c r="K488" s="94"/>
      <c r="L488" s="96"/>
      <c r="M488" s="94"/>
      <c r="N488" s="96"/>
      <c r="O488" s="94"/>
      <c r="P488" s="96"/>
      <c r="Q488" s="95"/>
      <c r="R488" s="94"/>
      <c r="S488" s="96"/>
    </row>
    <row r="489" spans="1:19" x14ac:dyDescent="0.3">
      <c r="A489" s="93"/>
      <c r="B489" s="49"/>
      <c r="C489" s="93"/>
      <c r="D489" s="49"/>
      <c r="E489" s="49"/>
      <c r="F489" s="93"/>
      <c r="G489" s="93"/>
      <c r="H489" s="49"/>
      <c r="I489" s="94"/>
      <c r="J489" s="94"/>
      <c r="K489" s="94"/>
      <c r="L489" s="96"/>
      <c r="M489" s="94"/>
      <c r="N489" s="96"/>
      <c r="O489" s="94"/>
      <c r="P489" s="96"/>
      <c r="Q489" s="95"/>
      <c r="R489" s="94"/>
      <c r="S489" s="96"/>
    </row>
    <row r="490" spans="1:19" x14ac:dyDescent="0.3">
      <c r="A490" s="93"/>
      <c r="B490" s="49"/>
      <c r="C490" s="93"/>
      <c r="D490" s="49"/>
      <c r="E490" s="49"/>
      <c r="F490" s="93"/>
      <c r="G490" s="93"/>
      <c r="H490" s="49"/>
      <c r="I490" s="94"/>
      <c r="J490" s="94"/>
      <c r="K490" s="94"/>
      <c r="L490" s="96"/>
      <c r="M490" s="94"/>
      <c r="N490" s="96"/>
      <c r="O490" s="94"/>
      <c r="P490" s="96"/>
      <c r="Q490" s="95"/>
      <c r="R490" s="94"/>
      <c r="S490" s="96"/>
    </row>
    <row r="491" spans="1:19" x14ac:dyDescent="0.3">
      <c r="A491" s="93"/>
      <c r="B491" s="49"/>
      <c r="C491" s="93"/>
      <c r="D491" s="49"/>
      <c r="E491" s="49"/>
      <c r="F491" s="93"/>
      <c r="G491" s="93"/>
      <c r="H491" s="49"/>
      <c r="I491" s="94"/>
      <c r="J491" s="94"/>
      <c r="K491" s="94"/>
      <c r="L491" s="96"/>
      <c r="M491" s="94"/>
      <c r="N491" s="96"/>
      <c r="O491" s="94"/>
      <c r="P491" s="96"/>
      <c r="Q491" s="95"/>
      <c r="R491" s="94"/>
      <c r="S491" s="96"/>
    </row>
    <row r="492" spans="1:19" x14ac:dyDescent="0.3">
      <c r="A492" s="93"/>
      <c r="B492" s="49"/>
      <c r="C492" s="93"/>
      <c r="D492" s="49"/>
      <c r="E492" s="49"/>
      <c r="F492" s="93"/>
      <c r="G492" s="93"/>
      <c r="H492" s="49"/>
      <c r="I492" s="94"/>
      <c r="J492" s="94"/>
      <c r="K492" s="94"/>
      <c r="L492" s="96"/>
      <c r="M492" s="94"/>
      <c r="N492" s="96"/>
      <c r="O492" s="94"/>
      <c r="P492" s="96"/>
      <c r="Q492" s="95"/>
      <c r="R492" s="94"/>
      <c r="S492" s="96"/>
    </row>
    <row r="493" spans="1:19" x14ac:dyDescent="0.3">
      <c r="A493" s="93"/>
      <c r="B493" s="49"/>
      <c r="C493" s="93"/>
      <c r="D493" s="49"/>
      <c r="E493" s="49"/>
      <c r="F493" s="93"/>
      <c r="G493" s="93"/>
      <c r="H493" s="49"/>
      <c r="I493" s="94"/>
      <c r="J493" s="94"/>
      <c r="K493" s="94"/>
      <c r="L493" s="96"/>
      <c r="M493" s="94"/>
      <c r="N493" s="96"/>
      <c r="O493" s="94"/>
      <c r="P493" s="96"/>
      <c r="Q493" s="95"/>
      <c r="R493" s="94"/>
      <c r="S493" s="96"/>
    </row>
    <row r="494" spans="1:19" x14ac:dyDescent="0.3">
      <c r="A494" s="93"/>
      <c r="B494" s="49"/>
      <c r="C494" s="93"/>
      <c r="D494" s="49"/>
      <c r="E494" s="49"/>
      <c r="F494" s="93"/>
      <c r="G494" s="93"/>
      <c r="H494" s="49"/>
      <c r="I494" s="94"/>
      <c r="J494" s="94"/>
      <c r="K494" s="94"/>
      <c r="L494" s="96"/>
      <c r="M494" s="94"/>
      <c r="N494" s="96"/>
      <c r="O494" s="94"/>
      <c r="P494" s="96"/>
      <c r="Q494" s="95"/>
      <c r="R494" s="94"/>
      <c r="S494" s="96"/>
    </row>
    <row r="495" spans="1:19" x14ac:dyDescent="0.3">
      <c r="A495" s="93"/>
      <c r="B495" s="49"/>
      <c r="C495" s="93"/>
      <c r="D495" s="49"/>
      <c r="E495" s="49"/>
      <c r="F495" s="93"/>
      <c r="G495" s="93"/>
      <c r="H495" s="49"/>
      <c r="I495" s="94"/>
      <c r="J495" s="94"/>
      <c r="K495" s="94"/>
      <c r="L495" s="96"/>
      <c r="M495" s="94"/>
      <c r="N495" s="96"/>
      <c r="O495" s="94"/>
      <c r="P495" s="96"/>
      <c r="Q495" s="95"/>
      <c r="R495" s="94"/>
      <c r="S495" s="96"/>
    </row>
    <row r="496" spans="1:19" x14ac:dyDescent="0.3">
      <c r="A496" s="93"/>
      <c r="B496" s="49"/>
      <c r="C496" s="93"/>
      <c r="D496" s="49"/>
      <c r="E496" s="49"/>
      <c r="F496" s="93"/>
      <c r="G496" s="93"/>
      <c r="H496" s="49"/>
      <c r="I496" s="94"/>
      <c r="J496" s="94"/>
      <c r="K496" s="94"/>
      <c r="L496" s="96"/>
      <c r="M496" s="94"/>
      <c r="N496" s="96"/>
      <c r="O496" s="94"/>
      <c r="P496" s="96"/>
      <c r="Q496" s="95"/>
      <c r="R496" s="94"/>
      <c r="S496" s="96"/>
    </row>
    <row r="497" spans="1:19" x14ac:dyDescent="0.3">
      <c r="A497" s="93"/>
      <c r="B497" s="49"/>
      <c r="C497" s="93"/>
      <c r="D497" s="49"/>
      <c r="E497" s="49"/>
      <c r="F497" s="93"/>
      <c r="G497" s="93"/>
      <c r="H497" s="49"/>
      <c r="I497" s="94"/>
      <c r="J497" s="94"/>
      <c r="K497" s="94"/>
      <c r="L497" s="96"/>
      <c r="M497" s="94"/>
      <c r="N497" s="96"/>
      <c r="O497" s="94"/>
      <c r="P497" s="96"/>
      <c r="Q497" s="95"/>
      <c r="R497" s="94"/>
      <c r="S497" s="96"/>
    </row>
    <row r="498" spans="1:19" x14ac:dyDescent="0.3">
      <c r="A498" s="93"/>
      <c r="B498" s="49"/>
      <c r="C498" s="93"/>
      <c r="D498" s="49"/>
      <c r="E498" s="49"/>
      <c r="F498" s="93"/>
      <c r="G498" s="93"/>
      <c r="H498" s="49"/>
      <c r="I498" s="94"/>
      <c r="J498" s="94"/>
      <c r="K498" s="94"/>
      <c r="L498" s="96"/>
      <c r="M498" s="94"/>
      <c r="N498" s="96"/>
      <c r="O498" s="94"/>
      <c r="P498" s="96"/>
      <c r="Q498" s="95"/>
      <c r="R498" s="94"/>
      <c r="S498" s="96"/>
    </row>
    <row r="499" spans="1:19" x14ac:dyDescent="0.3">
      <c r="A499" s="93"/>
      <c r="B499" s="49"/>
      <c r="C499" s="93"/>
      <c r="D499" s="49"/>
      <c r="E499" s="49"/>
      <c r="F499" s="93"/>
      <c r="G499" s="93"/>
      <c r="H499" s="49"/>
      <c r="I499" s="94"/>
      <c r="J499" s="94"/>
      <c r="K499" s="94"/>
      <c r="L499" s="96"/>
      <c r="M499" s="94"/>
      <c r="N499" s="96"/>
      <c r="O499" s="94"/>
      <c r="P499" s="96"/>
      <c r="Q499" s="95"/>
      <c r="R499" s="94"/>
      <c r="S499" s="96"/>
    </row>
  </sheetData>
  <mergeCells count="826">
    <mergeCell ref="D319:D320"/>
    <mergeCell ref="G308:G309"/>
    <mergeCell ref="G301:G302"/>
    <mergeCell ref="G303:G305"/>
    <mergeCell ref="F306:F307"/>
    <mergeCell ref="E321:E322"/>
    <mergeCell ref="A270:A271"/>
    <mergeCell ref="A276:A277"/>
    <mergeCell ref="A282:A283"/>
    <mergeCell ref="G284:G286"/>
    <mergeCell ref="F272:F273"/>
    <mergeCell ref="G272:G273"/>
    <mergeCell ref="G276:G277"/>
    <mergeCell ref="A327:A328"/>
    <mergeCell ref="B327:B328"/>
    <mergeCell ref="C327:C328"/>
    <mergeCell ref="D327:D328"/>
    <mergeCell ref="E327:E328"/>
    <mergeCell ref="F327:F328"/>
    <mergeCell ref="G327:G328"/>
    <mergeCell ref="A294:A296"/>
    <mergeCell ref="B294:B296"/>
    <mergeCell ref="C294:C296"/>
    <mergeCell ref="D294:D296"/>
    <mergeCell ref="E294:E296"/>
    <mergeCell ref="F294:F296"/>
    <mergeCell ref="G294:G296"/>
    <mergeCell ref="C301:C302"/>
    <mergeCell ref="E319:E320"/>
    <mergeCell ref="B317:B318"/>
    <mergeCell ref="G278:G279"/>
    <mergeCell ref="F280:F281"/>
    <mergeCell ref="G280:G281"/>
    <mergeCell ref="A284:A286"/>
    <mergeCell ref="B284:B286"/>
    <mergeCell ref="C284:C286"/>
    <mergeCell ref="D284:D286"/>
    <mergeCell ref="E284:E286"/>
    <mergeCell ref="E280:E281"/>
    <mergeCell ref="F282:F283"/>
    <mergeCell ref="F278:F279"/>
    <mergeCell ref="E360:E361"/>
    <mergeCell ref="F360:F361"/>
    <mergeCell ref="G360:G361"/>
    <mergeCell ref="F287:F289"/>
    <mergeCell ref="G287:G289"/>
    <mergeCell ref="F319:F320"/>
    <mergeCell ref="A352:A359"/>
    <mergeCell ref="B352:B359"/>
    <mergeCell ref="C352:C359"/>
    <mergeCell ref="D352:D359"/>
    <mergeCell ref="E352:E359"/>
    <mergeCell ref="F352:F359"/>
    <mergeCell ref="A301:A302"/>
    <mergeCell ref="C329:C332"/>
    <mergeCell ref="A310:A311"/>
    <mergeCell ref="C333:C334"/>
    <mergeCell ref="D333:D334"/>
    <mergeCell ref="A319:A320"/>
    <mergeCell ref="B319:B320"/>
    <mergeCell ref="G352:G359"/>
    <mergeCell ref="F329:F332"/>
    <mergeCell ref="E297:E300"/>
    <mergeCell ref="G297:G300"/>
    <mergeCell ref="C319:C320"/>
    <mergeCell ref="A188:A189"/>
    <mergeCell ref="B188:B189"/>
    <mergeCell ref="A360:A361"/>
    <mergeCell ref="B360:B361"/>
    <mergeCell ref="C360:C361"/>
    <mergeCell ref="D360:D361"/>
    <mergeCell ref="A253:A256"/>
    <mergeCell ref="A266:A267"/>
    <mergeCell ref="B266:B267"/>
    <mergeCell ref="C266:C267"/>
    <mergeCell ref="D266:D267"/>
    <mergeCell ref="C264:C265"/>
    <mergeCell ref="B270:B271"/>
    <mergeCell ref="B274:B275"/>
    <mergeCell ref="A268:A269"/>
    <mergeCell ref="A280:A281"/>
    <mergeCell ref="B280:B281"/>
    <mergeCell ref="C280:C281"/>
    <mergeCell ref="D280:D281"/>
    <mergeCell ref="D240:D244"/>
    <mergeCell ref="C276:C277"/>
    <mergeCell ref="A190:A192"/>
    <mergeCell ref="A193:A194"/>
    <mergeCell ref="A274:A275"/>
    <mergeCell ref="A96:A97"/>
    <mergeCell ref="A278:A279"/>
    <mergeCell ref="B278:B279"/>
    <mergeCell ref="C278:C279"/>
    <mergeCell ref="D278:D279"/>
    <mergeCell ref="E278:E279"/>
    <mergeCell ref="D205:D206"/>
    <mergeCell ref="E205:E206"/>
    <mergeCell ref="B96:B97"/>
    <mergeCell ref="C96:C97"/>
    <mergeCell ref="A231:A235"/>
    <mergeCell ref="A135:A143"/>
    <mergeCell ref="B135:B143"/>
    <mergeCell ref="E135:E143"/>
    <mergeCell ref="C257:C259"/>
    <mergeCell ref="D257:D259"/>
    <mergeCell ref="E257:E259"/>
    <mergeCell ref="A236:A239"/>
    <mergeCell ref="B253:B256"/>
    <mergeCell ref="C253:C256"/>
    <mergeCell ref="D253:D256"/>
    <mergeCell ref="E253:E256"/>
    <mergeCell ref="D223:D224"/>
    <mergeCell ref="C272:C273"/>
    <mergeCell ref="G223:G224"/>
    <mergeCell ref="G270:G271"/>
    <mergeCell ref="F236:F239"/>
    <mergeCell ref="F225:F226"/>
    <mergeCell ref="G225:G226"/>
    <mergeCell ref="F231:F235"/>
    <mergeCell ref="F223:F224"/>
    <mergeCell ref="B260:B263"/>
    <mergeCell ref="C260:C263"/>
    <mergeCell ref="D260:D263"/>
    <mergeCell ref="E260:E263"/>
    <mergeCell ref="B264:B265"/>
    <mergeCell ref="C270:C271"/>
    <mergeCell ref="B231:B235"/>
    <mergeCell ref="B225:B226"/>
    <mergeCell ref="C225:C226"/>
    <mergeCell ref="D225:D226"/>
    <mergeCell ref="E225:E226"/>
    <mergeCell ref="E223:E224"/>
    <mergeCell ref="E227:E230"/>
    <mergeCell ref="G231:G235"/>
    <mergeCell ref="G240:G244"/>
    <mergeCell ref="F260:F263"/>
    <mergeCell ref="G260:G263"/>
    <mergeCell ref="B312:B316"/>
    <mergeCell ref="D312:D316"/>
    <mergeCell ref="D274:D275"/>
    <mergeCell ref="B308:B309"/>
    <mergeCell ref="C308:C309"/>
    <mergeCell ref="D308:D309"/>
    <mergeCell ref="D264:D265"/>
    <mergeCell ref="B268:B269"/>
    <mergeCell ref="C268:C269"/>
    <mergeCell ref="D272:D273"/>
    <mergeCell ref="A287:A289"/>
    <mergeCell ref="A308:A309"/>
    <mergeCell ref="F308:F309"/>
    <mergeCell ref="E301:E302"/>
    <mergeCell ref="F301:F302"/>
    <mergeCell ref="E303:E305"/>
    <mergeCell ref="F303:F305"/>
    <mergeCell ref="A272:A273"/>
    <mergeCell ref="B272:B273"/>
    <mergeCell ref="B301:B302"/>
    <mergeCell ref="D301:D302"/>
    <mergeCell ref="F297:F300"/>
    <mergeCell ref="B287:B289"/>
    <mergeCell ref="C287:C289"/>
    <mergeCell ref="D287:D289"/>
    <mergeCell ref="E287:E289"/>
    <mergeCell ref="E272:E273"/>
    <mergeCell ref="E292:E293"/>
    <mergeCell ref="A250:A252"/>
    <mergeCell ref="A257:A259"/>
    <mergeCell ref="A264:A265"/>
    <mergeCell ref="A225:A226"/>
    <mergeCell ref="A260:A263"/>
    <mergeCell ref="D250:D252"/>
    <mergeCell ref="B292:B293"/>
    <mergeCell ref="D193:D194"/>
    <mergeCell ref="C282:C283"/>
    <mergeCell ref="C274:C275"/>
    <mergeCell ref="D282:D283"/>
    <mergeCell ref="D292:D293"/>
    <mergeCell ref="D236:D239"/>
    <mergeCell ref="A245:A249"/>
    <mergeCell ref="A197:A198"/>
    <mergeCell ref="A221:A222"/>
    <mergeCell ref="A217:A218"/>
    <mergeCell ref="A219:A220"/>
    <mergeCell ref="A223:A224"/>
    <mergeCell ref="A201:A202"/>
    <mergeCell ref="A215:A216"/>
    <mergeCell ref="A240:A244"/>
    <mergeCell ref="A212:A214"/>
    <mergeCell ref="A292:A293"/>
    <mergeCell ref="B190:B192"/>
    <mergeCell ref="C190:C192"/>
    <mergeCell ref="B282:B283"/>
    <mergeCell ref="C292:C293"/>
    <mergeCell ref="B245:B249"/>
    <mergeCell ref="B193:B194"/>
    <mergeCell ref="C250:C252"/>
    <mergeCell ref="B250:B252"/>
    <mergeCell ref="B276:B277"/>
    <mergeCell ref="B240:B244"/>
    <mergeCell ref="C240:C244"/>
    <mergeCell ref="B257:B259"/>
    <mergeCell ref="B236:B239"/>
    <mergeCell ref="C236:C239"/>
    <mergeCell ref="B207:B211"/>
    <mergeCell ref="B212:B214"/>
    <mergeCell ref="A154:A155"/>
    <mergeCell ref="D154:D155"/>
    <mergeCell ref="A205:A206"/>
    <mergeCell ref="B205:B206"/>
    <mergeCell ref="C205:C206"/>
    <mergeCell ref="A207:A211"/>
    <mergeCell ref="E154:E155"/>
    <mergeCell ref="D199:D200"/>
    <mergeCell ref="D166:D174"/>
    <mergeCell ref="B166:B174"/>
    <mergeCell ref="C166:C174"/>
    <mergeCell ref="B199:B200"/>
    <mergeCell ref="B154:B155"/>
    <mergeCell ref="C163:C165"/>
    <mergeCell ref="A156:A158"/>
    <mergeCell ref="B156:B158"/>
    <mergeCell ref="B163:B165"/>
    <mergeCell ref="A166:A174"/>
    <mergeCell ref="C188:C189"/>
    <mergeCell ref="D188:D189"/>
    <mergeCell ref="E188:E189"/>
    <mergeCell ref="B159:B162"/>
    <mergeCell ref="B197:B198"/>
    <mergeCell ref="C197:C198"/>
    <mergeCell ref="F188:F189"/>
    <mergeCell ref="C219:C220"/>
    <mergeCell ref="D215:D216"/>
    <mergeCell ref="B203:B204"/>
    <mergeCell ref="B117:B122"/>
    <mergeCell ref="C149:C150"/>
    <mergeCell ref="C154:C155"/>
    <mergeCell ref="D123:D127"/>
    <mergeCell ref="D149:D150"/>
    <mergeCell ref="E219:E220"/>
    <mergeCell ref="C215:C216"/>
    <mergeCell ref="D163:D165"/>
    <mergeCell ref="D159:D162"/>
    <mergeCell ref="C156:C158"/>
    <mergeCell ref="F144:F146"/>
    <mergeCell ref="F193:F194"/>
    <mergeCell ref="B217:B218"/>
    <mergeCell ref="E190:E192"/>
    <mergeCell ref="E193:E194"/>
    <mergeCell ref="D217:D218"/>
    <mergeCell ref="D219:D220"/>
    <mergeCell ref="D207:D211"/>
    <mergeCell ref="C217:C218"/>
    <mergeCell ref="B215:B216"/>
    <mergeCell ref="A33:A34"/>
    <mergeCell ref="A79:A80"/>
    <mergeCell ref="B79:B80"/>
    <mergeCell ref="A77:A78"/>
    <mergeCell ref="A41:A43"/>
    <mergeCell ref="D77:D78"/>
    <mergeCell ref="D73:D76"/>
    <mergeCell ref="A63:A64"/>
    <mergeCell ref="B33:B34"/>
    <mergeCell ref="C33:C34"/>
    <mergeCell ref="D33:D34"/>
    <mergeCell ref="A35:A36"/>
    <mergeCell ref="B35:B36"/>
    <mergeCell ref="C35:C36"/>
    <mergeCell ref="D35:D36"/>
    <mergeCell ref="A65:A69"/>
    <mergeCell ref="B65:B69"/>
    <mergeCell ref="C65:C69"/>
    <mergeCell ref="D65:D69"/>
    <mergeCell ref="C79:C80"/>
    <mergeCell ref="A70:A72"/>
    <mergeCell ref="A39:A40"/>
    <mergeCell ref="A49:A56"/>
    <mergeCell ref="A44:A45"/>
    <mergeCell ref="C85:C88"/>
    <mergeCell ref="C70:C72"/>
    <mergeCell ref="D70:D72"/>
    <mergeCell ref="E81:E84"/>
    <mergeCell ref="E85:E88"/>
    <mergeCell ref="F96:F97"/>
    <mergeCell ref="E96:E97"/>
    <mergeCell ref="F81:F84"/>
    <mergeCell ref="E63:E64"/>
    <mergeCell ref="F65:F69"/>
    <mergeCell ref="F70:F72"/>
    <mergeCell ref="C89:C95"/>
    <mergeCell ref="F73:F76"/>
    <mergeCell ref="D85:D88"/>
    <mergeCell ref="E89:E95"/>
    <mergeCell ref="F77:F78"/>
    <mergeCell ref="D96:D97"/>
    <mergeCell ref="A151:A153"/>
    <mergeCell ref="B144:B146"/>
    <mergeCell ref="C144:C146"/>
    <mergeCell ref="C46:C48"/>
    <mergeCell ref="E73:E76"/>
    <mergeCell ref="D49:D56"/>
    <mergeCell ref="C73:C76"/>
    <mergeCell ref="E70:E72"/>
    <mergeCell ref="E59:E60"/>
    <mergeCell ref="E49:E56"/>
    <mergeCell ref="A61:A62"/>
    <mergeCell ref="B61:B62"/>
    <mergeCell ref="C151:C153"/>
    <mergeCell ref="C98:C101"/>
    <mergeCell ref="D107:D112"/>
    <mergeCell ref="E131:E134"/>
    <mergeCell ref="D113:D116"/>
    <mergeCell ref="E98:E101"/>
    <mergeCell ref="E123:E127"/>
    <mergeCell ref="D128:D130"/>
    <mergeCell ref="D135:D143"/>
    <mergeCell ref="D151:D153"/>
    <mergeCell ref="B151:B153"/>
    <mergeCell ref="E117:E122"/>
    <mergeCell ref="A175:A181"/>
    <mergeCell ref="D175:D181"/>
    <mergeCell ref="B184:B185"/>
    <mergeCell ref="C184:C185"/>
    <mergeCell ref="B221:B222"/>
    <mergeCell ref="A199:A200"/>
    <mergeCell ref="A227:A230"/>
    <mergeCell ref="C199:C200"/>
    <mergeCell ref="C159:C162"/>
    <mergeCell ref="A163:A165"/>
    <mergeCell ref="A159:A162"/>
    <mergeCell ref="B227:B230"/>
    <mergeCell ref="C193:C194"/>
    <mergeCell ref="A195:A196"/>
    <mergeCell ref="B195:B196"/>
    <mergeCell ref="C195:C196"/>
    <mergeCell ref="B175:B181"/>
    <mergeCell ref="D227:D230"/>
    <mergeCell ref="B219:B220"/>
    <mergeCell ref="B223:B224"/>
    <mergeCell ref="C223:C224"/>
    <mergeCell ref="C221:C222"/>
    <mergeCell ref="D221:D222"/>
    <mergeCell ref="A184:A185"/>
    <mergeCell ref="A149:A150"/>
    <mergeCell ref="C135:C143"/>
    <mergeCell ref="B44:B45"/>
    <mergeCell ref="E175:E181"/>
    <mergeCell ref="C175:C181"/>
    <mergeCell ref="G197:G198"/>
    <mergeCell ref="G195:G196"/>
    <mergeCell ref="F195:F196"/>
    <mergeCell ref="E149:E150"/>
    <mergeCell ref="F197:F198"/>
    <mergeCell ref="F151:F153"/>
    <mergeCell ref="G144:G146"/>
    <mergeCell ref="E197:E198"/>
    <mergeCell ref="E128:E130"/>
    <mergeCell ref="G156:G158"/>
    <mergeCell ref="G154:G155"/>
    <mergeCell ref="E156:E158"/>
    <mergeCell ref="E151:E153"/>
    <mergeCell ref="E144:E146"/>
    <mergeCell ref="F63:F64"/>
    <mergeCell ref="E79:E80"/>
    <mergeCell ref="C102:C106"/>
    <mergeCell ref="C107:C112"/>
    <mergeCell ref="B131:B134"/>
    <mergeCell ref="G27:G28"/>
    <mergeCell ref="E27:E28"/>
    <mergeCell ref="G41:G43"/>
    <mergeCell ref="E46:E48"/>
    <mergeCell ref="E44:E45"/>
    <mergeCell ref="F44:F45"/>
    <mergeCell ref="D46:D48"/>
    <mergeCell ref="D44:D45"/>
    <mergeCell ref="A144:A146"/>
    <mergeCell ref="B107:B112"/>
    <mergeCell ref="C131:C134"/>
    <mergeCell ref="B123:B127"/>
    <mergeCell ref="A117:A122"/>
    <mergeCell ref="A128:A130"/>
    <mergeCell ref="A131:A134"/>
    <mergeCell ref="C128:C130"/>
    <mergeCell ref="B102:B106"/>
    <mergeCell ref="A102:A106"/>
    <mergeCell ref="C123:C127"/>
    <mergeCell ref="C117:C122"/>
    <mergeCell ref="B128:B130"/>
    <mergeCell ref="A123:A127"/>
    <mergeCell ref="A107:A112"/>
    <mergeCell ref="C44:C45"/>
    <mergeCell ref="B46:B48"/>
    <mergeCell ref="F135:F143"/>
    <mergeCell ref="F128:F130"/>
    <mergeCell ref="F98:F101"/>
    <mergeCell ref="F117:F122"/>
    <mergeCell ref="D131:D134"/>
    <mergeCell ref="F156:F158"/>
    <mergeCell ref="F184:F185"/>
    <mergeCell ref="E184:E185"/>
    <mergeCell ref="E163:E165"/>
    <mergeCell ref="F163:F165"/>
    <mergeCell ref="E166:E174"/>
    <mergeCell ref="F154:F155"/>
    <mergeCell ref="F149:F150"/>
    <mergeCell ref="E113:E116"/>
    <mergeCell ref="F49:F56"/>
    <mergeCell ref="E65:E69"/>
    <mergeCell ref="F131:F134"/>
    <mergeCell ref="F159:F162"/>
    <mergeCell ref="B77:B78"/>
    <mergeCell ref="B85:B88"/>
    <mergeCell ref="B149:B150"/>
    <mergeCell ref="D61:D62"/>
    <mergeCell ref="E61:E62"/>
    <mergeCell ref="C39:C40"/>
    <mergeCell ref="C27:C28"/>
    <mergeCell ref="E33:E34"/>
    <mergeCell ref="E35:E36"/>
    <mergeCell ref="F35:F36"/>
    <mergeCell ref="C41:C43"/>
    <mergeCell ref="D41:D43"/>
    <mergeCell ref="E41:E43"/>
    <mergeCell ref="F41:F43"/>
    <mergeCell ref="D27:D28"/>
    <mergeCell ref="F39:F40"/>
    <mergeCell ref="D39:D40"/>
    <mergeCell ref="B27:B28"/>
    <mergeCell ref="B39:B40"/>
    <mergeCell ref="B73:B76"/>
    <mergeCell ref="B49:B56"/>
    <mergeCell ref="B70:B72"/>
    <mergeCell ref="I4:I5"/>
    <mergeCell ref="G4:G5"/>
    <mergeCell ref="G25:G26"/>
    <mergeCell ref="F4:F5"/>
    <mergeCell ref="E25:E26"/>
    <mergeCell ref="F25:F26"/>
    <mergeCell ref="E4:E5"/>
    <mergeCell ref="E21:E22"/>
    <mergeCell ref="H4:H5"/>
    <mergeCell ref="G21:G22"/>
    <mergeCell ref="G15:G17"/>
    <mergeCell ref="G6:G8"/>
    <mergeCell ref="F18:F20"/>
    <mergeCell ref="F9:F11"/>
    <mergeCell ref="G9:G11"/>
    <mergeCell ref="F12:F14"/>
    <mergeCell ref="G12:G14"/>
    <mergeCell ref="E18:E20"/>
    <mergeCell ref="D9:D11"/>
    <mergeCell ref="J184:J185"/>
    <mergeCell ref="Q184:R184"/>
    <mergeCell ref="L325:M325"/>
    <mergeCell ref="K325:K326"/>
    <mergeCell ref="S325:S326"/>
    <mergeCell ref="J292:J293"/>
    <mergeCell ref="J325:J326"/>
    <mergeCell ref="H325:H326"/>
    <mergeCell ref="G193:G194"/>
    <mergeCell ref="G282:G283"/>
    <mergeCell ref="I325:I326"/>
    <mergeCell ref="G292:G293"/>
    <mergeCell ref="G312:G316"/>
    <mergeCell ref="N325:O325"/>
    <mergeCell ref="P325:P326"/>
    <mergeCell ref="Q325:R325"/>
    <mergeCell ref="L292:M292"/>
    <mergeCell ref="G306:G307"/>
    <mergeCell ref="G236:G239"/>
    <mergeCell ref="G227:G230"/>
    <mergeCell ref="G221:G222"/>
    <mergeCell ref="G215:G216"/>
    <mergeCell ref="G219:G220"/>
    <mergeCell ref="G188:G189"/>
    <mergeCell ref="K292:K293"/>
    <mergeCell ref="S59:S60"/>
    <mergeCell ref="S4:S5"/>
    <mergeCell ref="P39:P40"/>
    <mergeCell ref="Q39:R39"/>
    <mergeCell ref="S39:S40"/>
    <mergeCell ref="S292:S293"/>
    <mergeCell ref="N292:O292"/>
    <mergeCell ref="P292:P293"/>
    <mergeCell ref="Q292:R292"/>
    <mergeCell ref="N39:O39"/>
    <mergeCell ref="Q59:R59"/>
    <mergeCell ref="Q4:R4"/>
    <mergeCell ref="S149:S150"/>
    <mergeCell ref="P149:P150"/>
    <mergeCell ref="S184:S185"/>
    <mergeCell ref="L149:M149"/>
    <mergeCell ref="K184:K185"/>
    <mergeCell ref="P184:P185"/>
    <mergeCell ref="N184:O184"/>
    <mergeCell ref="L39:M39"/>
    <mergeCell ref="L184:M184"/>
    <mergeCell ref="N149:O149"/>
    <mergeCell ref="L59:M59"/>
    <mergeCell ref="N59:O59"/>
    <mergeCell ref="K59:K60"/>
    <mergeCell ref="P59:P60"/>
    <mergeCell ref="K149:K150"/>
    <mergeCell ref="D15:D17"/>
    <mergeCell ref="E15:E17"/>
    <mergeCell ref="F15:F17"/>
    <mergeCell ref="F23:F24"/>
    <mergeCell ref="G123:G127"/>
    <mergeCell ref="D63:D64"/>
    <mergeCell ref="E102:E106"/>
    <mergeCell ref="E107:E112"/>
    <mergeCell ref="F61:F62"/>
    <mergeCell ref="J59:J60"/>
    <mergeCell ref="D18:D20"/>
    <mergeCell ref="G33:G34"/>
    <mergeCell ref="G35:G36"/>
    <mergeCell ref="F33:F34"/>
    <mergeCell ref="D25:D26"/>
    <mergeCell ref="D23:D24"/>
    <mergeCell ref="E23:E24"/>
    <mergeCell ref="D21:D22"/>
    <mergeCell ref="F21:F22"/>
    <mergeCell ref="G23:G24"/>
    <mergeCell ref="Q149:R149"/>
    <mergeCell ref="J4:J5"/>
    <mergeCell ref="F89:F95"/>
    <mergeCell ref="F59:F60"/>
    <mergeCell ref="F27:F28"/>
    <mergeCell ref="P4:P5"/>
    <mergeCell ref="K4:K5"/>
    <mergeCell ref="L4:M4"/>
    <mergeCell ref="N4:O4"/>
    <mergeCell ref="F123:F127"/>
    <mergeCell ref="G117:G122"/>
    <mergeCell ref="G128:G130"/>
    <mergeCell ref="G107:G112"/>
    <mergeCell ref="G98:G101"/>
    <mergeCell ref="G77:G78"/>
    <mergeCell ref="G73:G76"/>
    <mergeCell ref="G81:G84"/>
    <mergeCell ref="G63:G64"/>
    <mergeCell ref="G70:G72"/>
    <mergeCell ref="G96:G97"/>
    <mergeCell ref="J149:J150"/>
    <mergeCell ref="H59:H60"/>
    <mergeCell ref="I59:I60"/>
    <mergeCell ref="G61:G62"/>
    <mergeCell ref="E9:E11"/>
    <mergeCell ref="E12:E14"/>
    <mergeCell ref="G18:G20"/>
    <mergeCell ref="D4:D5"/>
    <mergeCell ref="D6:D8"/>
    <mergeCell ref="E6:E8"/>
    <mergeCell ref="F6:F8"/>
    <mergeCell ref="B23:B24"/>
    <mergeCell ref="D12:D14"/>
    <mergeCell ref="C21:C22"/>
    <mergeCell ref="C23:C24"/>
    <mergeCell ref="A4:A5"/>
    <mergeCell ref="B4:B5"/>
    <mergeCell ref="C4:C5"/>
    <mergeCell ref="A6:A8"/>
    <mergeCell ref="B6:B8"/>
    <mergeCell ref="C6:C8"/>
    <mergeCell ref="B18:B20"/>
    <mergeCell ref="C18:C20"/>
    <mergeCell ref="A15:A17"/>
    <mergeCell ref="A9:A11"/>
    <mergeCell ref="A12:A14"/>
    <mergeCell ref="B12:B14"/>
    <mergeCell ref="C12:C14"/>
    <mergeCell ref="A18:A20"/>
    <mergeCell ref="B15:B17"/>
    <mergeCell ref="C15:C17"/>
    <mergeCell ref="B9:B11"/>
    <mergeCell ref="C9:C11"/>
    <mergeCell ref="A23:A24"/>
    <mergeCell ref="G65:G69"/>
    <mergeCell ref="D59:D60"/>
    <mergeCell ref="B59:B60"/>
    <mergeCell ref="G113:G116"/>
    <mergeCell ref="B113:B116"/>
    <mergeCell ref="C113:C116"/>
    <mergeCell ref="A98:A101"/>
    <mergeCell ref="A73:A76"/>
    <mergeCell ref="A46:A48"/>
    <mergeCell ref="B98:B101"/>
    <mergeCell ref="A59:A60"/>
    <mergeCell ref="A89:A95"/>
    <mergeCell ref="A85:A88"/>
    <mergeCell ref="D89:D95"/>
    <mergeCell ref="D98:D101"/>
    <mergeCell ref="C77:C78"/>
    <mergeCell ref="B89:B95"/>
    <mergeCell ref="B63:B64"/>
    <mergeCell ref="C63:C64"/>
    <mergeCell ref="C61:C62"/>
    <mergeCell ref="A113:A116"/>
    <mergeCell ref="E39:E40"/>
    <mergeCell ref="C49:C56"/>
    <mergeCell ref="A21:A22"/>
    <mergeCell ref="B21:B22"/>
    <mergeCell ref="K39:K40"/>
    <mergeCell ref="G39:G40"/>
    <mergeCell ref="G89:G95"/>
    <mergeCell ref="G85:G88"/>
    <mergeCell ref="G46:G48"/>
    <mergeCell ref="J39:J40"/>
    <mergeCell ref="A81:A84"/>
    <mergeCell ref="B81:B84"/>
    <mergeCell ref="C81:C84"/>
    <mergeCell ref="D81:D84"/>
    <mergeCell ref="G59:G60"/>
    <mergeCell ref="H39:H40"/>
    <mergeCell ref="I39:I40"/>
    <mergeCell ref="F46:F48"/>
    <mergeCell ref="A25:A26"/>
    <mergeCell ref="B25:B26"/>
    <mergeCell ref="C25:C26"/>
    <mergeCell ref="A27:A28"/>
    <mergeCell ref="C59:C60"/>
    <mergeCell ref="G49:G56"/>
    <mergeCell ref="G44:G45"/>
    <mergeCell ref="B41:B43"/>
    <mergeCell ref="G151:G153"/>
    <mergeCell ref="F175:F181"/>
    <mergeCell ref="G190:G192"/>
    <mergeCell ref="G207:G211"/>
    <mergeCell ref="G203:G204"/>
    <mergeCell ref="E77:E78"/>
    <mergeCell ref="D102:D106"/>
    <mergeCell ref="F113:F116"/>
    <mergeCell ref="D184:D185"/>
    <mergeCell ref="D117:D122"/>
    <mergeCell ref="D79:D80"/>
    <mergeCell ref="G131:G134"/>
    <mergeCell ref="G79:G80"/>
    <mergeCell ref="F85:F88"/>
    <mergeCell ref="F79:F80"/>
    <mergeCell ref="F102:F106"/>
    <mergeCell ref="G102:G106"/>
    <mergeCell ref="F107:F112"/>
    <mergeCell ref="D190:D192"/>
    <mergeCell ref="D195:D196"/>
    <mergeCell ref="E195:E196"/>
    <mergeCell ref="G199:G200"/>
    <mergeCell ref="E159:E162"/>
    <mergeCell ref="F190:F192"/>
    <mergeCell ref="H184:H185"/>
    <mergeCell ref="I184:I185"/>
    <mergeCell ref="G184:G185"/>
    <mergeCell ref="G175:G181"/>
    <mergeCell ref="G201:G202"/>
    <mergeCell ref="D197:D198"/>
    <mergeCell ref="H292:H293"/>
    <mergeCell ref="I292:I293"/>
    <mergeCell ref="G135:G143"/>
    <mergeCell ref="G159:G162"/>
    <mergeCell ref="D144:D146"/>
    <mergeCell ref="D156:D158"/>
    <mergeCell ref="D201:D202"/>
    <mergeCell ref="F284:F286"/>
    <mergeCell ref="E250:E252"/>
    <mergeCell ref="E274:E275"/>
    <mergeCell ref="F253:F256"/>
    <mergeCell ref="G149:G150"/>
    <mergeCell ref="H149:H150"/>
    <mergeCell ref="F166:F174"/>
    <mergeCell ref="G163:G165"/>
    <mergeCell ref="G166:G174"/>
    <mergeCell ref="I149:I150"/>
    <mergeCell ref="F227:F230"/>
    <mergeCell ref="G335:G346"/>
    <mergeCell ref="D245:D249"/>
    <mergeCell ref="G274:G275"/>
    <mergeCell ref="F274:F275"/>
    <mergeCell ref="E245:E249"/>
    <mergeCell ref="C245:C249"/>
    <mergeCell ref="D270:D271"/>
    <mergeCell ref="G250:G252"/>
    <mergeCell ref="E270:E271"/>
    <mergeCell ref="C312:C316"/>
    <mergeCell ref="D329:D332"/>
    <mergeCell ref="E325:E326"/>
    <mergeCell ref="E282:E283"/>
    <mergeCell ref="G317:G318"/>
    <mergeCell ref="G321:G322"/>
    <mergeCell ref="G310:G311"/>
    <mergeCell ref="G325:G326"/>
    <mergeCell ref="G319:G320"/>
    <mergeCell ref="F321:F322"/>
    <mergeCell ref="E306:E307"/>
    <mergeCell ref="F312:F316"/>
    <mergeCell ref="E308:E309"/>
    <mergeCell ref="F310:F311"/>
    <mergeCell ref="E310:E311"/>
    <mergeCell ref="E333:E334"/>
    <mergeCell ref="F333:F334"/>
    <mergeCell ref="B310:B311"/>
    <mergeCell ref="C310:C311"/>
    <mergeCell ref="A321:A322"/>
    <mergeCell ref="A303:A305"/>
    <mergeCell ref="A297:A300"/>
    <mergeCell ref="A306:A307"/>
    <mergeCell ref="A312:A316"/>
    <mergeCell ref="A317:A318"/>
    <mergeCell ref="D310:D311"/>
    <mergeCell ref="B303:B305"/>
    <mergeCell ref="C303:C305"/>
    <mergeCell ref="D303:D305"/>
    <mergeCell ref="B297:B300"/>
    <mergeCell ref="C297:C300"/>
    <mergeCell ref="D297:D300"/>
    <mergeCell ref="B306:B307"/>
    <mergeCell ref="C306:C307"/>
    <mergeCell ref="B321:B322"/>
    <mergeCell ref="C321:C322"/>
    <mergeCell ref="D321:D322"/>
    <mergeCell ref="B329:B332"/>
    <mergeCell ref="D306:D307"/>
    <mergeCell ref="E199:E200"/>
    <mergeCell ref="F217:F218"/>
    <mergeCell ref="F219:F220"/>
    <mergeCell ref="F215:F216"/>
    <mergeCell ref="F203:F204"/>
    <mergeCell ref="C227:C230"/>
    <mergeCell ref="F221:F222"/>
    <mergeCell ref="E240:E244"/>
    <mergeCell ref="E221:E222"/>
    <mergeCell ref="F199:F200"/>
    <mergeCell ref="C231:C235"/>
    <mergeCell ref="E236:E239"/>
    <mergeCell ref="E203:E204"/>
    <mergeCell ref="C203:C204"/>
    <mergeCell ref="D203:D204"/>
    <mergeCell ref="C207:C211"/>
    <mergeCell ref="C212:C214"/>
    <mergeCell ref="D212:D214"/>
    <mergeCell ref="E212:E214"/>
    <mergeCell ref="C317:C318"/>
    <mergeCell ref="D317:D318"/>
    <mergeCell ref="E317:E318"/>
    <mergeCell ref="F317:F318"/>
    <mergeCell ref="D276:D277"/>
    <mergeCell ref="E276:E277"/>
    <mergeCell ref="F276:F277"/>
    <mergeCell ref="F292:F293"/>
    <mergeCell ref="D231:D235"/>
    <mergeCell ref="E231:E235"/>
    <mergeCell ref="E264:E265"/>
    <mergeCell ref="D268:D269"/>
    <mergeCell ref="E268:E269"/>
    <mergeCell ref="E312:E316"/>
    <mergeCell ref="E266:E267"/>
    <mergeCell ref="F270:F271"/>
    <mergeCell ref="G347:G351"/>
    <mergeCell ref="F325:F326"/>
    <mergeCell ref="E347:E351"/>
    <mergeCell ref="F347:F351"/>
    <mergeCell ref="A347:A351"/>
    <mergeCell ref="B347:B351"/>
    <mergeCell ref="C347:C351"/>
    <mergeCell ref="D347:D351"/>
    <mergeCell ref="B325:B326"/>
    <mergeCell ref="C325:C326"/>
    <mergeCell ref="A325:A326"/>
    <mergeCell ref="D325:D326"/>
    <mergeCell ref="A335:A346"/>
    <mergeCell ref="B335:B346"/>
    <mergeCell ref="C335:C346"/>
    <mergeCell ref="D335:D346"/>
    <mergeCell ref="A333:A334"/>
    <mergeCell ref="B333:B334"/>
    <mergeCell ref="G333:G334"/>
    <mergeCell ref="A329:A332"/>
    <mergeCell ref="E335:E346"/>
    <mergeCell ref="F335:F346"/>
    <mergeCell ref="G329:G332"/>
    <mergeCell ref="E329:E332"/>
    <mergeCell ref="G253:G256"/>
    <mergeCell ref="F266:F267"/>
    <mergeCell ref="G266:G267"/>
    <mergeCell ref="F257:F259"/>
    <mergeCell ref="G257:G259"/>
    <mergeCell ref="G268:G269"/>
    <mergeCell ref="G245:G249"/>
    <mergeCell ref="F264:F265"/>
    <mergeCell ref="G264:G265"/>
    <mergeCell ref="F268:F269"/>
    <mergeCell ref="A186:A187"/>
    <mergeCell ref="B186:B187"/>
    <mergeCell ref="C186:C187"/>
    <mergeCell ref="D186:D187"/>
    <mergeCell ref="E186:E187"/>
    <mergeCell ref="F186:F187"/>
    <mergeCell ref="G186:G187"/>
    <mergeCell ref="F250:F252"/>
    <mergeCell ref="F245:F249"/>
    <mergeCell ref="F240:F244"/>
    <mergeCell ref="G217:G218"/>
    <mergeCell ref="E207:E211"/>
    <mergeCell ref="F205:F206"/>
    <mergeCell ref="F201:F202"/>
    <mergeCell ref="F207:F211"/>
    <mergeCell ref="E217:E218"/>
    <mergeCell ref="E215:E216"/>
    <mergeCell ref="A203:A204"/>
    <mergeCell ref="G212:G214"/>
    <mergeCell ref="B201:B202"/>
    <mergeCell ref="C201:C202"/>
    <mergeCell ref="F212:F214"/>
    <mergeCell ref="G205:G206"/>
    <mergeCell ref="E201:E202"/>
    <mergeCell ref="A29:A30"/>
    <mergeCell ref="B29:B30"/>
    <mergeCell ref="C29:C30"/>
    <mergeCell ref="D29:D30"/>
    <mergeCell ref="E29:E30"/>
    <mergeCell ref="F29:F30"/>
    <mergeCell ref="G29:G30"/>
    <mergeCell ref="A31:A32"/>
    <mergeCell ref="B31:B32"/>
    <mergeCell ref="C31:C32"/>
    <mergeCell ref="D31:D32"/>
    <mergeCell ref="E31:E32"/>
    <mergeCell ref="F31:F32"/>
    <mergeCell ref="G31:G32"/>
  </mergeCells>
  <phoneticPr fontId="5" type="noConversion"/>
  <pageMargins left="0.25" right="0.25" top="0.75" bottom="0.5" header="0" footer="0.3"/>
  <pageSetup paperSize="17" scale="71" fitToHeight="0" orientation="landscape" r:id="rId1"/>
  <headerFooter alignWithMargins="0">
    <oddFooter>&amp;R&amp;"Arial,Italic"&amp;8&amp;Z&amp;F</oddFooter>
  </headerFooter>
  <ignoredErrors>
    <ignoredError sqref="P116:S116 P48:S48 P112:S112 S350:S351 S128:S130 P283:S283 N283 P101:S106 P127:S127 P6:S8 P43:S45 S339:S348 P88:S88 P84:S84 P165:S165 P162:S162 P158:S158 P78:S80 P155:S155 N274:S282 P95:S95 P76:S76 P332:S332 P153:S153 P14:S14 P17:S17 P11:S11 P249:S249 P244:S244 P239:S239 P235:S235 P230:S230 P211:S211 P205:Q205 S205 P174:S174 P130 P216:S226 P351 P134:S134 P143:S143 P56:S56 P307:S311 P305:S305 P302:S302 P300:S300 P72:S72 P122:S122 P359:S359 P62:S64 P316:S321 P252:S252 P97:S97 N268:S268 P269:S271 P259:S259 P263 P286:S286 P273:S273 P69:S69 P265:S267 P214:S214 P187:S204 P296:S296 P20:S35 P328:S328 S334:S33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2024-2027 Project List</vt:lpstr>
      <vt:lpstr>'2024-2027 Project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CALLISTER Dan</dc:creator>
  <cp:lastModifiedBy>CALLISTER Dan</cp:lastModifiedBy>
  <cp:lastPrinted>2019-09-05T17:34:46Z</cp:lastPrinted>
  <dcterms:created xsi:type="dcterms:W3CDTF">2016-11-28T23:20:51Z</dcterms:created>
  <dcterms:modified xsi:type="dcterms:W3CDTF">2024-04-16T21:49:13Z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b6bd9418-3c2f-4748-9743-a155f211c5e9</vt:lpwstr>
  </property>
</Properties>
</file>