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lid1694\Desktop\"/>
    </mc:Choice>
  </mc:AlternateContent>
  <xr:revisionPtr revIDLastSave="0" documentId="13_ncr:1_{84E5B07C-9769-4B8C-90F4-9462DF6F4509}" xr6:coauthVersionLast="45" xr6:coauthVersionMax="45" xr10:uidLastSave="{00000000-0000-0000-0000-000000000000}"/>
  <bookViews>
    <workbookView xWindow="28680" yWindow="-6195" windowWidth="29040" windowHeight="15840" xr2:uid="{00000000-000D-0000-FFFF-FFFF00000000}"/>
  </bookViews>
  <sheets>
    <sheet name="2018-2021 MTIP" sheetId="2" r:id="rId1"/>
  </sheets>
  <definedNames>
    <definedName name="_xlnm.Print_Titles" localSheetId="0">'2018-2021 MTIP'!$54:$55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03" i="2" l="1"/>
  <c r="T403" i="2" s="1"/>
  <c r="R255" i="2" l="1"/>
  <c r="O255" i="2"/>
  <c r="M255" i="2"/>
  <c r="Q254" i="2"/>
  <c r="T254" i="2" s="1"/>
  <c r="T255" i="2" s="1"/>
  <c r="Q255" i="2" l="1"/>
  <c r="Q32" i="2"/>
  <c r="Q33" i="2" s="1"/>
  <c r="R33" i="2"/>
  <c r="O33" i="2"/>
  <c r="M33" i="2"/>
  <c r="T32" i="2" l="1"/>
  <c r="T33" i="2" s="1"/>
  <c r="O120" i="2"/>
  <c r="M120" i="2"/>
  <c r="N51" i="2" l="1"/>
  <c r="O51" i="2"/>
  <c r="P51" i="2"/>
  <c r="R51" i="2"/>
  <c r="S51" i="2"/>
  <c r="M51" i="2"/>
  <c r="Q48" i="2"/>
  <c r="T48" i="2" s="1"/>
  <c r="Q49" i="2"/>
  <c r="T49" i="2" s="1"/>
  <c r="Q50" i="2"/>
  <c r="T50" i="2" s="1"/>
  <c r="R29" i="2" l="1"/>
  <c r="O29" i="2"/>
  <c r="M29" i="2"/>
  <c r="Q28" i="2"/>
  <c r="T28" i="2" s="1"/>
  <c r="Q27" i="2"/>
  <c r="Q29" i="2" l="1"/>
  <c r="T27" i="2"/>
  <c r="T29" i="2" s="1"/>
  <c r="Q318" i="2"/>
  <c r="T318" i="2" s="1"/>
  <c r="M515" i="2" l="1"/>
  <c r="O515" i="2"/>
  <c r="R515" i="2"/>
  <c r="T512" i="2"/>
  <c r="T514" i="2"/>
  <c r="O329" i="2" l="1"/>
  <c r="R329" i="2"/>
  <c r="M329" i="2"/>
  <c r="Q328" i="2" l="1"/>
  <c r="Q329" i="2" s="1"/>
  <c r="O188" i="2"/>
  <c r="M188" i="2"/>
  <c r="T328" i="2" l="1"/>
  <c r="Q19" i="2"/>
  <c r="T19" i="2" s="1"/>
  <c r="T329" i="2" l="1"/>
  <c r="Q501" i="2"/>
  <c r="T501" i="2" s="1"/>
  <c r="Q393" i="2" l="1"/>
  <c r="T393" i="2" s="1"/>
  <c r="Q18" i="2" l="1"/>
  <c r="T18" i="2" s="1"/>
  <c r="R431" i="2" l="1"/>
  <c r="O431" i="2"/>
  <c r="M431" i="2"/>
  <c r="Q430" i="2"/>
  <c r="T430" i="2" s="1"/>
  <c r="T431" i="2" s="1"/>
  <c r="Q431" i="2" l="1"/>
  <c r="R429" i="2"/>
  <c r="O429" i="2"/>
  <c r="M429" i="2"/>
  <c r="Q428" i="2"/>
  <c r="Q429" i="2" s="1"/>
  <c r="T428" i="2" l="1"/>
  <c r="T429" i="2" s="1"/>
  <c r="R427" i="2" l="1"/>
  <c r="O427" i="2"/>
  <c r="M427" i="2"/>
  <c r="Q426" i="2"/>
  <c r="T426" i="2" s="1"/>
  <c r="T427" i="2" s="1"/>
  <c r="Q427" i="2" l="1"/>
  <c r="Q380" i="2"/>
  <c r="T380" i="2" s="1"/>
  <c r="M170" i="2" l="1"/>
  <c r="O170" i="2"/>
  <c r="M230" i="2" l="1"/>
  <c r="O230" i="2"/>
  <c r="Q229" i="2"/>
  <c r="T229" i="2" s="1"/>
  <c r="M131" i="2"/>
  <c r="O131" i="2"/>
  <c r="R131" i="2"/>
  <c r="Q130" i="2"/>
  <c r="T130" i="2" s="1"/>
  <c r="Q127" i="2"/>
  <c r="T127" i="2" s="1"/>
  <c r="Q126" i="2"/>
  <c r="T126" i="2" s="1"/>
  <c r="R197" i="2"/>
  <c r="O197" i="2"/>
  <c r="M197" i="2"/>
  <c r="Q196" i="2"/>
  <c r="Q197" i="2" s="1"/>
  <c r="R195" i="2"/>
  <c r="O195" i="2"/>
  <c r="M195" i="2"/>
  <c r="Q194" i="2"/>
  <c r="Q195" i="2" s="1"/>
  <c r="T196" i="2" l="1"/>
  <c r="T197" i="2" s="1"/>
  <c r="T194" i="2"/>
  <c r="T195" i="2" s="1"/>
  <c r="R202" i="2"/>
  <c r="O202" i="2"/>
  <c r="M202" i="2"/>
  <c r="Q201" i="2"/>
  <c r="T201" i="2" s="1"/>
  <c r="T202" i="2" s="1"/>
  <c r="Q202" i="2" l="1"/>
  <c r="O200" i="2"/>
  <c r="M200" i="2"/>
  <c r="M286" i="2" l="1"/>
  <c r="O286" i="2"/>
  <c r="R286" i="2"/>
  <c r="N246" i="2" l="1"/>
  <c r="O246" i="2"/>
  <c r="P246" i="2"/>
  <c r="R246" i="2"/>
  <c r="S246" i="2"/>
  <c r="M246" i="2"/>
  <c r="Q245" i="2"/>
  <c r="T245" i="2" s="1"/>
  <c r="Q244" i="2"/>
  <c r="T244" i="2" s="1"/>
  <c r="O459" i="2" l="1"/>
  <c r="R459" i="2"/>
  <c r="M459" i="2"/>
  <c r="Q454" i="2"/>
  <c r="T454" i="2" s="1"/>
  <c r="Q455" i="2"/>
  <c r="T455" i="2" s="1"/>
  <c r="Q456" i="2"/>
  <c r="T456" i="2" s="1"/>
  <c r="Q457" i="2"/>
  <c r="T457" i="2" s="1"/>
  <c r="Q458" i="2"/>
  <c r="T458" i="2" s="1"/>
  <c r="Q452" i="2"/>
  <c r="T452" i="2" s="1"/>
  <c r="Q513" i="2"/>
  <c r="T513" i="2" s="1"/>
  <c r="O484" i="2"/>
  <c r="M484" i="2"/>
  <c r="R484" i="2"/>
  <c r="T481" i="2"/>
  <c r="T482" i="2"/>
  <c r="T483" i="2"/>
  <c r="R488" i="2" l="1"/>
  <c r="O488" i="2"/>
  <c r="M488" i="2"/>
  <c r="Q487" i="2"/>
  <c r="T487" i="2" s="1"/>
  <c r="Q486" i="2"/>
  <c r="T486" i="2" s="1"/>
  <c r="Q485" i="2"/>
  <c r="T485" i="2" s="1"/>
  <c r="T488" i="2" l="1"/>
  <c r="Q488" i="2"/>
  <c r="O96" i="2"/>
  <c r="M96" i="2"/>
  <c r="Q494" i="2" l="1"/>
  <c r="T494" i="2" s="1"/>
  <c r="Q495" i="2"/>
  <c r="T495" i="2" s="1"/>
  <c r="R497" i="2" l="1"/>
  <c r="O497" i="2"/>
  <c r="M497" i="2"/>
  <c r="Q496" i="2"/>
  <c r="T496" i="2" s="1"/>
  <c r="Q493" i="2"/>
  <c r="Q497" i="2" l="1"/>
  <c r="T493" i="2"/>
  <c r="T497" i="2" s="1"/>
  <c r="Q117" i="2"/>
  <c r="T117" i="2" s="1"/>
  <c r="R327" i="2" l="1"/>
  <c r="O327" i="2"/>
  <c r="M327" i="2"/>
  <c r="Q326" i="2"/>
  <c r="Q327" i="2" s="1"/>
  <c r="Q285" i="2"/>
  <c r="T285" i="2" s="1"/>
  <c r="T326" i="2" l="1"/>
  <c r="T327" i="2" s="1"/>
  <c r="Q467" i="2" l="1"/>
  <c r="T467" i="2" s="1"/>
  <c r="R188" i="2" l="1"/>
  <c r="Q187" i="2"/>
  <c r="T187" i="2" l="1"/>
  <c r="R180" i="2"/>
  <c r="O180" i="2"/>
  <c r="M180" i="2"/>
  <c r="Q179" i="2"/>
  <c r="T179" i="2" s="1"/>
  <c r="Q178" i="2"/>
  <c r="Q180" i="2" l="1"/>
  <c r="T178" i="2"/>
  <c r="T180" i="2" s="1"/>
  <c r="Q359" i="2"/>
  <c r="T359" i="2" s="1"/>
  <c r="R425" i="2" l="1"/>
  <c r="O425" i="2"/>
  <c r="M425" i="2"/>
  <c r="Q424" i="2"/>
  <c r="Q425" i="2" s="1"/>
  <c r="T424" i="2" l="1"/>
  <c r="T425" i="2" s="1"/>
  <c r="Q176" i="2" l="1"/>
  <c r="T176" i="2" s="1"/>
  <c r="Q175" i="2"/>
  <c r="T175" i="2" s="1"/>
  <c r="Q411" i="2" l="1"/>
  <c r="Q408" i="2"/>
  <c r="T408" i="2" s="1"/>
  <c r="Q15" i="2" l="1"/>
  <c r="T15" i="2" s="1"/>
  <c r="M66" i="2" l="1"/>
  <c r="O66" i="2"/>
  <c r="R66" i="2"/>
  <c r="Q65" i="2"/>
  <c r="T65" i="2" s="1"/>
  <c r="Q461" i="2" l="1"/>
  <c r="T461" i="2" s="1"/>
  <c r="O320" i="2" l="1"/>
  <c r="R320" i="2"/>
  <c r="M320" i="2"/>
  <c r="Q317" i="2"/>
  <c r="T317" i="2" s="1"/>
  <c r="O325" i="2"/>
  <c r="R325" i="2"/>
  <c r="M325" i="2"/>
  <c r="Q324" i="2"/>
  <c r="T324" i="2" s="1"/>
  <c r="Q511" i="2" l="1"/>
  <c r="Q515" i="2" s="1"/>
  <c r="R510" i="2"/>
  <c r="O510" i="2"/>
  <c r="M510" i="2"/>
  <c r="Q509" i="2"/>
  <c r="T509" i="2" s="1"/>
  <c r="T510" i="2" s="1"/>
  <c r="R506" i="2"/>
  <c r="O506" i="2"/>
  <c r="M506" i="2"/>
  <c r="Q505" i="2"/>
  <c r="T505" i="2" s="1"/>
  <c r="Q504" i="2"/>
  <c r="R503" i="2"/>
  <c r="O503" i="2"/>
  <c r="M503" i="2"/>
  <c r="Q502" i="2"/>
  <c r="T502" i="2" s="1"/>
  <c r="Q500" i="2"/>
  <c r="T500" i="2" s="1"/>
  <c r="O193" i="2"/>
  <c r="R193" i="2"/>
  <c r="M193" i="2"/>
  <c r="R200" i="2"/>
  <c r="Q199" i="2"/>
  <c r="T199" i="2" s="1"/>
  <c r="R210" i="2"/>
  <c r="O210" i="2"/>
  <c r="M210" i="2"/>
  <c r="Q209" i="2"/>
  <c r="T209" i="2" s="1"/>
  <c r="T210" i="2" s="1"/>
  <c r="T511" i="2" l="1"/>
  <c r="T515" i="2" s="1"/>
  <c r="Q510" i="2"/>
  <c r="Q506" i="2"/>
  <c r="T504" i="2"/>
  <c r="T506" i="2" s="1"/>
  <c r="T503" i="2"/>
  <c r="Q503" i="2"/>
  <c r="Q210" i="2"/>
  <c r="Q323" i="2"/>
  <c r="R322" i="2"/>
  <c r="O322" i="2"/>
  <c r="M322" i="2"/>
  <c r="Q321" i="2"/>
  <c r="Q322" i="2" s="1"/>
  <c r="Q319" i="2"/>
  <c r="T319" i="2" s="1"/>
  <c r="Q316" i="2"/>
  <c r="R177" i="2"/>
  <c r="O177" i="2"/>
  <c r="M177" i="2"/>
  <c r="R174" i="2"/>
  <c r="O174" i="2"/>
  <c r="M174" i="2"/>
  <c r="Q173" i="2"/>
  <c r="Q174" i="2" s="1"/>
  <c r="R172" i="2"/>
  <c r="O172" i="2"/>
  <c r="M172" i="2"/>
  <c r="Q171" i="2"/>
  <c r="T171" i="2" s="1"/>
  <c r="Q167" i="2"/>
  <c r="T167" i="2" s="1"/>
  <c r="Q169" i="2"/>
  <c r="T169" i="2" s="1"/>
  <c r="Q168" i="2"/>
  <c r="Q166" i="2"/>
  <c r="T166" i="2" s="1"/>
  <c r="Q165" i="2"/>
  <c r="Q162" i="2"/>
  <c r="T162" i="2" s="1"/>
  <c r="Q161" i="2"/>
  <c r="T161" i="2" s="1"/>
  <c r="R31" i="2"/>
  <c r="O31" i="2"/>
  <c r="M31" i="2"/>
  <c r="Q30" i="2"/>
  <c r="Q31" i="2" s="1"/>
  <c r="R139" i="2"/>
  <c r="O139" i="2"/>
  <c r="M139" i="2"/>
  <c r="Q138" i="2"/>
  <c r="Q137" i="2"/>
  <c r="T137" i="2" s="1"/>
  <c r="R136" i="2"/>
  <c r="O136" i="2"/>
  <c r="M136" i="2"/>
  <c r="Q135" i="2"/>
  <c r="T135" i="2" s="1"/>
  <c r="Q134" i="2"/>
  <c r="T134" i="2" s="1"/>
  <c r="Q133" i="2"/>
  <c r="T133" i="2" s="1"/>
  <c r="Q132" i="2"/>
  <c r="T132" i="2" s="1"/>
  <c r="Q129" i="2"/>
  <c r="Q128" i="2"/>
  <c r="T128" i="2" s="1"/>
  <c r="Q125" i="2"/>
  <c r="R124" i="2"/>
  <c r="O124" i="2"/>
  <c r="M124" i="2"/>
  <c r="Q123" i="2"/>
  <c r="T123" i="2" s="1"/>
  <c r="T124" i="2" s="1"/>
  <c r="R122" i="2"/>
  <c r="O122" i="2"/>
  <c r="M122" i="2"/>
  <c r="Q121" i="2"/>
  <c r="Q122" i="2" s="1"/>
  <c r="Q116" i="2"/>
  <c r="T116" i="2" s="1"/>
  <c r="R114" i="2"/>
  <c r="O114" i="2"/>
  <c r="M114" i="2"/>
  <c r="Q113" i="2"/>
  <c r="T113" i="2" s="1"/>
  <c r="Q112" i="2"/>
  <c r="T112" i="2" s="1"/>
  <c r="R120" i="2"/>
  <c r="Q119" i="2"/>
  <c r="T119" i="2" s="1"/>
  <c r="Q118" i="2"/>
  <c r="T118" i="2" s="1"/>
  <c r="Q115" i="2"/>
  <c r="Q47" i="2"/>
  <c r="Q51" i="2" s="1"/>
  <c r="N322" i="2" l="1"/>
  <c r="T129" i="2"/>
  <c r="Q131" i="2"/>
  <c r="T323" i="2"/>
  <c r="T325" i="2" s="1"/>
  <c r="Q325" i="2"/>
  <c r="T316" i="2"/>
  <c r="T320" i="2" s="1"/>
  <c r="Q320" i="2"/>
  <c r="T321" i="2"/>
  <c r="T322" i="2" s="1"/>
  <c r="Q177" i="2"/>
  <c r="T177" i="2"/>
  <c r="T173" i="2"/>
  <c r="T174" i="2" s="1"/>
  <c r="T172" i="2"/>
  <c r="Q172" i="2"/>
  <c r="Q170" i="2"/>
  <c r="T165" i="2"/>
  <c r="T30" i="2"/>
  <c r="T31" i="2" s="1"/>
  <c r="Q139" i="2"/>
  <c r="T138" i="2"/>
  <c r="T139" i="2" s="1"/>
  <c r="T136" i="2"/>
  <c r="Q136" i="2"/>
  <c r="T125" i="2"/>
  <c r="Q124" i="2"/>
  <c r="T121" i="2"/>
  <c r="T122" i="2" s="1"/>
  <c r="Q120" i="2"/>
  <c r="T114" i="2"/>
  <c r="Q114" i="2"/>
  <c r="T115" i="2"/>
  <c r="T120" i="2" s="1"/>
  <c r="T47" i="2"/>
  <c r="T51" i="2" s="1"/>
  <c r="R508" i="2"/>
  <c r="O508" i="2"/>
  <c r="M508" i="2"/>
  <c r="Q507" i="2"/>
  <c r="Q508" i="2" s="1"/>
  <c r="T131" i="2" l="1"/>
  <c r="T507" i="2"/>
  <c r="T508" i="2" s="1"/>
  <c r="T98" i="2"/>
  <c r="T100" i="2"/>
  <c r="T102" i="2"/>
  <c r="R103" i="2"/>
  <c r="R345" i="2" l="1"/>
  <c r="O345" i="2"/>
  <c r="M345" i="2"/>
  <c r="Q344" i="2"/>
  <c r="T344" i="2" s="1"/>
  <c r="Q343" i="2"/>
  <c r="T343" i="2" s="1"/>
  <c r="Q342" i="2"/>
  <c r="T342" i="2" s="1"/>
  <c r="T345" i="2" l="1"/>
  <c r="Q345" i="2"/>
  <c r="Q439" i="2"/>
  <c r="Q441" i="2"/>
  <c r="T441" i="2" s="1"/>
  <c r="T440" i="2"/>
  <c r="T442" i="2"/>
  <c r="T444" i="2"/>
  <c r="R445" i="2"/>
  <c r="M445" i="2"/>
  <c r="O445" i="2"/>
  <c r="O363" i="2" l="1"/>
  <c r="R363" i="2"/>
  <c r="Q362" i="2"/>
  <c r="T362" i="2" s="1"/>
  <c r="M363" i="2"/>
  <c r="Q361" i="2"/>
  <c r="T361" i="2" s="1"/>
  <c r="R315" i="2"/>
  <c r="O315" i="2"/>
  <c r="M315" i="2"/>
  <c r="Q314" i="2"/>
  <c r="Q315" i="2" s="1"/>
  <c r="R313" i="2"/>
  <c r="O313" i="2"/>
  <c r="M313" i="2"/>
  <c r="Q312" i="2"/>
  <c r="Q313" i="2" s="1"/>
  <c r="T314" i="2" l="1"/>
  <c r="T315" i="2" s="1"/>
  <c r="T312" i="2"/>
  <c r="T313" i="2" s="1"/>
  <c r="T260" i="2" l="1"/>
  <c r="T256" i="2"/>
  <c r="O261" i="2"/>
  <c r="R261" i="2"/>
  <c r="M261" i="2"/>
  <c r="Q259" i="2"/>
  <c r="T259" i="2" s="1"/>
  <c r="O383" i="2" l="1"/>
  <c r="M383" i="2"/>
  <c r="Q381" i="2"/>
  <c r="T381" i="2" s="1"/>
  <c r="O85" i="2" l="1"/>
  <c r="R85" i="2"/>
  <c r="M85" i="2"/>
  <c r="T82" i="2"/>
  <c r="T84" i="2"/>
  <c r="O235" i="2" l="1"/>
  <c r="R235" i="2"/>
  <c r="M235" i="2"/>
  <c r="Q234" i="2"/>
  <c r="T234" i="2" s="1"/>
  <c r="R230" i="2"/>
  <c r="Q228" i="2"/>
  <c r="T228" i="2" s="1"/>
  <c r="Q227" i="2"/>
  <c r="Q230" i="2" l="1"/>
  <c r="T227" i="2"/>
  <c r="T230" i="2" s="1"/>
  <c r="R226" i="2"/>
  <c r="O226" i="2"/>
  <c r="M226" i="2"/>
  <c r="Q225" i="2"/>
  <c r="T225" i="2" s="1"/>
  <c r="T226" i="2" l="1"/>
  <c r="Q226" i="2"/>
  <c r="Q190" i="2"/>
  <c r="R191" i="2"/>
  <c r="O191" i="2"/>
  <c r="M191" i="2"/>
  <c r="Q189" i="2"/>
  <c r="Q191" i="2" l="1"/>
  <c r="T190" i="2"/>
  <c r="T189" i="2"/>
  <c r="Q476" i="2"/>
  <c r="T476" i="2" s="1"/>
  <c r="Q477" i="2"/>
  <c r="T477" i="2" s="1"/>
  <c r="Q478" i="2"/>
  <c r="T478" i="2" s="1"/>
  <c r="T191" i="2" l="1"/>
  <c r="Q63" i="2"/>
  <c r="T63" i="2" s="1"/>
  <c r="R46" i="2" l="1"/>
  <c r="O46" i="2"/>
  <c r="M46" i="2"/>
  <c r="Q45" i="2"/>
  <c r="T45" i="2" s="1"/>
  <c r="Q44" i="2"/>
  <c r="Q46" i="2" l="1"/>
  <c r="T44" i="2"/>
  <c r="T46" i="2" s="1"/>
  <c r="Q76" i="2"/>
  <c r="T76" i="2" s="1"/>
  <c r="Q192" i="2" l="1"/>
  <c r="Q193" i="2" s="1"/>
  <c r="T192" i="2" l="1"/>
  <c r="T193" i="2" s="1"/>
  <c r="O336" i="2"/>
  <c r="R336" i="2"/>
  <c r="M336" i="2"/>
  <c r="Q335" i="2"/>
  <c r="T335" i="2" s="1"/>
  <c r="Q186" i="2" l="1"/>
  <c r="T186" i="2" s="1"/>
  <c r="O217" i="2"/>
  <c r="R217" i="2"/>
  <c r="M217" i="2"/>
  <c r="Q216" i="2"/>
  <c r="T216" i="2" s="1"/>
  <c r="O146" i="2"/>
  <c r="R146" i="2"/>
  <c r="M146" i="2"/>
  <c r="Q145" i="2"/>
  <c r="T145" i="2" s="1"/>
  <c r="O40" i="2"/>
  <c r="R40" i="2"/>
  <c r="M40" i="2"/>
  <c r="Q39" i="2"/>
  <c r="T39" i="2" s="1"/>
  <c r="O438" i="2"/>
  <c r="R438" i="2"/>
  <c r="M438" i="2"/>
  <c r="Q437" i="2"/>
  <c r="T437" i="2" s="1"/>
  <c r="O58" i="2"/>
  <c r="R58" i="2"/>
  <c r="M58" i="2"/>
  <c r="Q57" i="2"/>
  <c r="T57" i="2" s="1"/>
  <c r="Q12" i="2"/>
  <c r="T12" i="2" s="1"/>
  <c r="R154" i="2" l="1"/>
  <c r="O154" i="2"/>
  <c r="M154" i="2"/>
  <c r="Q153" i="2"/>
  <c r="T153" i="2" s="1"/>
  <c r="Q152" i="2"/>
  <c r="T152" i="2" s="1"/>
  <c r="Q151" i="2"/>
  <c r="T151" i="2" s="1"/>
  <c r="T154" i="2" l="1"/>
  <c r="Q154" i="2"/>
  <c r="Q334" i="2" l="1"/>
  <c r="Q338" i="2"/>
  <c r="T338" i="2" s="1"/>
  <c r="Q339" i="2"/>
  <c r="T339" i="2" s="1"/>
  <c r="R352" i="2"/>
  <c r="O352" i="2"/>
  <c r="M352" i="2"/>
  <c r="Q351" i="2"/>
  <c r="T351" i="2" s="1"/>
  <c r="Q350" i="2"/>
  <c r="Q349" i="2"/>
  <c r="T349" i="2" s="1"/>
  <c r="Q348" i="2"/>
  <c r="T348" i="2" s="1"/>
  <c r="Q347" i="2"/>
  <c r="T347" i="2" s="1"/>
  <c r="Q346" i="2"/>
  <c r="T346" i="2" s="1"/>
  <c r="R354" i="2"/>
  <c r="O354" i="2"/>
  <c r="M354" i="2"/>
  <c r="Q353" i="2"/>
  <c r="Q354" i="2" s="1"/>
  <c r="R341" i="2"/>
  <c r="O341" i="2"/>
  <c r="M341" i="2"/>
  <c r="Q340" i="2"/>
  <c r="T340" i="2" s="1"/>
  <c r="Q337" i="2"/>
  <c r="T334" i="2" l="1"/>
  <c r="T336" i="2" s="1"/>
  <c r="Q336" i="2"/>
  <c r="T350" i="2"/>
  <c r="T352" i="2" s="1"/>
  <c r="Q341" i="2"/>
  <c r="Q352" i="2"/>
  <c r="T353" i="2"/>
  <c r="T354" i="2" s="1"/>
  <c r="T337" i="2"/>
  <c r="T341" i="2" s="1"/>
  <c r="Q10" i="2" l="1"/>
  <c r="Q11" i="2"/>
  <c r="T11" i="2" s="1"/>
  <c r="Q360" i="2"/>
  <c r="T360" i="2" s="1"/>
  <c r="R357" i="2"/>
  <c r="O357" i="2"/>
  <c r="M357" i="2"/>
  <c r="Q356" i="2"/>
  <c r="T356" i="2" s="1"/>
  <c r="Q355" i="2"/>
  <c r="T355" i="2" s="1"/>
  <c r="Q358" i="2"/>
  <c r="Q205" i="2"/>
  <c r="T205" i="2" s="1"/>
  <c r="T206" i="2" s="1"/>
  <c r="R206" i="2"/>
  <c r="O206" i="2"/>
  <c r="M206" i="2"/>
  <c r="R204" i="2"/>
  <c r="O204" i="2"/>
  <c r="M204" i="2"/>
  <c r="Q203" i="2"/>
  <c r="Q204" i="2" s="1"/>
  <c r="R208" i="2"/>
  <c r="O208" i="2"/>
  <c r="M208" i="2"/>
  <c r="Q207" i="2"/>
  <c r="Q208" i="2" s="1"/>
  <c r="R398" i="2"/>
  <c r="O398" i="2"/>
  <c r="M398" i="2"/>
  <c r="Q397" i="2"/>
  <c r="T397" i="2" s="1"/>
  <c r="Q396" i="2"/>
  <c r="T396" i="2" s="1"/>
  <c r="R387" i="2"/>
  <c r="O387" i="2"/>
  <c r="M387" i="2"/>
  <c r="Q386" i="2"/>
  <c r="T386" i="2" s="1"/>
  <c r="Q385" i="2"/>
  <c r="T385" i="2" s="1"/>
  <c r="Q384" i="2"/>
  <c r="R499" i="2"/>
  <c r="O499" i="2"/>
  <c r="M499" i="2"/>
  <c r="Q498" i="2"/>
  <c r="Q499" i="2" s="1"/>
  <c r="R492" i="2"/>
  <c r="O492" i="2"/>
  <c r="M492" i="2"/>
  <c r="Q491" i="2"/>
  <c r="T491" i="2" s="1"/>
  <c r="Q490" i="2"/>
  <c r="T490" i="2" s="1"/>
  <c r="Q489" i="2"/>
  <c r="Q480" i="2"/>
  <c r="Q484" i="2" s="1"/>
  <c r="O479" i="2"/>
  <c r="R479" i="2"/>
  <c r="M479" i="2"/>
  <c r="Q475" i="2"/>
  <c r="R474" i="2"/>
  <c r="O474" i="2"/>
  <c r="M474" i="2"/>
  <c r="Q473" i="2"/>
  <c r="T473" i="2" s="1"/>
  <c r="T474" i="2" s="1"/>
  <c r="R70" i="2"/>
  <c r="O70" i="2"/>
  <c r="M70" i="2"/>
  <c r="Q69" i="2"/>
  <c r="T69" i="2" s="1"/>
  <c r="Q68" i="2"/>
  <c r="T68" i="2" s="1"/>
  <c r="Q67" i="2"/>
  <c r="T10" i="2" l="1"/>
  <c r="Q363" i="2"/>
  <c r="T357" i="2"/>
  <c r="Q479" i="2"/>
  <c r="Q357" i="2"/>
  <c r="T358" i="2"/>
  <c r="T363" i="2" s="1"/>
  <c r="Q206" i="2"/>
  <c r="T203" i="2"/>
  <c r="T204" i="2" s="1"/>
  <c r="T207" i="2"/>
  <c r="T208" i="2" s="1"/>
  <c r="T398" i="2"/>
  <c r="Q387" i="2"/>
  <c r="Q398" i="2"/>
  <c r="T384" i="2"/>
  <c r="T387" i="2" s="1"/>
  <c r="T498" i="2"/>
  <c r="T499" i="2" s="1"/>
  <c r="Q492" i="2"/>
  <c r="T489" i="2"/>
  <c r="T492" i="2" s="1"/>
  <c r="T480" i="2"/>
  <c r="T484" i="2" s="1"/>
  <c r="T475" i="2"/>
  <c r="T479" i="2" s="1"/>
  <c r="Q474" i="2"/>
  <c r="Q70" i="2"/>
  <c r="T67" i="2"/>
  <c r="T70" i="2" s="1"/>
  <c r="R366" i="2"/>
  <c r="O366" i="2"/>
  <c r="M366" i="2"/>
  <c r="Q365" i="2"/>
  <c r="T365" i="2" s="1"/>
  <c r="Q364" i="2"/>
  <c r="Q366" i="2" l="1"/>
  <c r="T364" i="2"/>
  <c r="T366" i="2" s="1"/>
  <c r="O264" i="2"/>
  <c r="R264" i="2"/>
  <c r="M264" i="2"/>
  <c r="O22" i="2"/>
  <c r="R22" i="2"/>
  <c r="M22" i="2"/>
  <c r="O150" i="2"/>
  <c r="R150" i="2"/>
  <c r="M150" i="2"/>
  <c r="R391" i="2" l="1"/>
  <c r="O391" i="2"/>
  <c r="M391" i="2"/>
  <c r="Q390" i="2"/>
  <c r="T390" i="2" s="1"/>
  <c r="Q389" i="2"/>
  <c r="T389" i="2" s="1"/>
  <c r="Q388" i="2"/>
  <c r="T388" i="2" s="1"/>
  <c r="T391" i="2" l="1"/>
  <c r="Q391" i="2"/>
  <c r="O370" i="2" l="1"/>
  <c r="R370" i="2"/>
  <c r="M370" i="2"/>
  <c r="Q369" i="2"/>
  <c r="T369" i="2" s="1"/>
  <c r="Q368" i="2"/>
  <c r="T368" i="2" s="1"/>
  <c r="Q367" i="2"/>
  <c r="T367" i="2" s="1"/>
  <c r="T370" i="2" l="1"/>
  <c r="Q370" i="2"/>
  <c r="O378" i="2" l="1"/>
  <c r="R378" i="2"/>
  <c r="M378" i="2"/>
  <c r="Q377" i="2"/>
  <c r="T377" i="2" s="1"/>
  <c r="Q375" i="2"/>
  <c r="T375" i="2" s="1"/>
  <c r="R373" i="2" l="1"/>
  <c r="O373" i="2"/>
  <c r="M373" i="2"/>
  <c r="Q372" i="2"/>
  <c r="T372" i="2" s="1"/>
  <c r="Q371" i="2"/>
  <c r="Q373" i="2" l="1"/>
  <c r="T371" i="2"/>
  <c r="T373" i="2" s="1"/>
  <c r="O74" i="2"/>
  <c r="R74" i="2"/>
  <c r="M74" i="2"/>
  <c r="Q71" i="2"/>
  <c r="Q72" i="2"/>
  <c r="T72" i="2" s="1"/>
  <c r="R96" i="2" l="1"/>
  <c r="Q95" i="2"/>
  <c r="T95" i="2" s="1"/>
  <c r="Q468" i="2" l="1"/>
  <c r="T468" i="2" s="1"/>
  <c r="Q469" i="2"/>
  <c r="T469" i="2" s="1"/>
  <c r="Q466" i="2"/>
  <c r="R470" i="2"/>
  <c r="O470" i="2"/>
  <c r="M470" i="2"/>
  <c r="Q310" i="2"/>
  <c r="T310" i="2" s="1"/>
  <c r="R311" i="2"/>
  <c r="O311" i="2"/>
  <c r="M311" i="2"/>
  <c r="Q470" i="2" l="1"/>
  <c r="T466" i="2"/>
  <c r="Q311" i="2"/>
  <c r="T311" i="2"/>
  <c r="T470" i="2" l="1"/>
  <c r="M164" i="2"/>
  <c r="Q149" i="2" l="1"/>
  <c r="T149" i="2" s="1"/>
  <c r="Q148" i="2"/>
  <c r="T148" i="2" s="1"/>
  <c r="Q147" i="2"/>
  <c r="T147" i="2" l="1"/>
  <c r="T150" i="2" s="1"/>
  <c r="Q150" i="2"/>
  <c r="R472" i="2"/>
  <c r="O472" i="2"/>
  <c r="M472" i="2"/>
  <c r="Q471" i="2"/>
  <c r="Q8" i="2"/>
  <c r="T8" i="2" s="1"/>
  <c r="Q23" i="2"/>
  <c r="Q24" i="2"/>
  <c r="T24" i="2" s="1"/>
  <c r="Q25" i="2"/>
  <c r="T25" i="2" s="1"/>
  <c r="M26" i="2"/>
  <c r="O26" i="2"/>
  <c r="R26" i="2"/>
  <c r="Q26" i="2" l="1"/>
  <c r="Q472" i="2"/>
  <c r="T471" i="2"/>
  <c r="T472" i="2" s="1"/>
  <c r="T23" i="2"/>
  <c r="T26" i="2" s="1"/>
  <c r="O108" i="2" l="1"/>
  <c r="R108" i="2"/>
  <c r="M108" i="2"/>
  <c r="Q107" i="2"/>
  <c r="T107" i="2" s="1"/>
  <c r="O164" i="2" l="1"/>
  <c r="R164" i="2"/>
  <c r="Q163" i="2"/>
  <c r="T163" i="2" s="1"/>
  <c r="Q160" i="2"/>
  <c r="T160" i="2" s="1"/>
  <c r="R159" i="2"/>
  <c r="O159" i="2"/>
  <c r="M159" i="2"/>
  <c r="Q158" i="2"/>
  <c r="T158" i="2" s="1"/>
  <c r="Q157" i="2"/>
  <c r="T157" i="2" s="1"/>
  <c r="Q156" i="2"/>
  <c r="T156" i="2" s="1"/>
  <c r="Q155" i="2"/>
  <c r="T155" i="2" s="1"/>
  <c r="Q164" i="2" l="1"/>
  <c r="T164" i="2"/>
  <c r="T159" i="2"/>
  <c r="Q159" i="2"/>
  <c r="O111" i="2"/>
  <c r="R111" i="2"/>
  <c r="M111" i="2"/>
  <c r="Q110" i="2"/>
  <c r="T110" i="2" s="1"/>
  <c r="Q109" i="2"/>
  <c r="Q106" i="2"/>
  <c r="T106" i="2" l="1"/>
  <c r="T108" i="2" s="1"/>
  <c r="Q108" i="2"/>
  <c r="Q111" i="2"/>
  <c r="T109" i="2"/>
  <c r="T111" i="2" s="1"/>
  <c r="R232" i="2"/>
  <c r="O232" i="2"/>
  <c r="M232" i="2"/>
  <c r="Q231" i="2"/>
  <c r="Q232" i="2" s="1"/>
  <c r="T231" i="2" l="1"/>
  <c r="T232" i="2" s="1"/>
  <c r="Q422" i="2"/>
  <c r="T422" i="2" s="1"/>
  <c r="T423" i="2" s="1"/>
  <c r="O423" i="2"/>
  <c r="R423" i="2"/>
  <c r="M423" i="2"/>
  <c r="Q423" i="2" l="1"/>
  <c r="Q185" i="2"/>
  <c r="Q188" i="2" s="1"/>
  <c r="T185" i="2" l="1"/>
  <c r="T188" i="2" s="1"/>
  <c r="Q252" i="2"/>
  <c r="T252" i="2" s="1"/>
  <c r="Q9" i="2" l="1"/>
  <c r="T9" i="2" s="1"/>
  <c r="R105" i="2" l="1"/>
  <c r="O105" i="2"/>
  <c r="M105" i="2"/>
  <c r="Q104" i="2"/>
  <c r="T104" i="2" s="1"/>
  <c r="T105" i="2" s="1"/>
  <c r="Q105" i="2" l="1"/>
  <c r="Q94" i="2" l="1"/>
  <c r="T94" i="2" s="1"/>
  <c r="Q93" i="2"/>
  <c r="T93" i="2" s="1"/>
  <c r="Q92" i="2"/>
  <c r="T92" i="2" s="1"/>
  <c r="Q91" i="2"/>
  <c r="T91" i="2" l="1"/>
  <c r="T96" i="2" s="1"/>
  <c r="Q96" i="2"/>
  <c r="Q258" i="2"/>
  <c r="Q257" i="2"/>
  <c r="T257" i="2" s="1"/>
  <c r="T258" i="2" l="1"/>
  <c r="T261" i="2" s="1"/>
  <c r="Q261" i="2"/>
  <c r="Q284" i="2"/>
  <c r="T284" i="2" s="1"/>
  <c r="O282" i="2"/>
  <c r="O270" i="2" l="1"/>
  <c r="R270" i="2"/>
  <c r="M270" i="2"/>
  <c r="Q269" i="2"/>
  <c r="T269" i="2" s="1"/>
  <c r="T270" i="2" s="1"/>
  <c r="Q270" i="2" l="1"/>
  <c r="Q7" i="2" l="1"/>
  <c r="T7" i="2" s="1"/>
  <c r="Q6" i="2"/>
  <c r="Q13" i="2"/>
  <c r="T6" i="2" l="1"/>
  <c r="T13" i="2"/>
  <c r="Q215" i="2"/>
  <c r="Q217" i="2" s="1"/>
  <c r="Q144" i="2"/>
  <c r="Q146" i="2" s="1"/>
  <c r="Q38" i="2"/>
  <c r="Q40" i="2" s="1"/>
  <c r="Q436" i="2"/>
  <c r="Q438" i="2" s="1"/>
  <c r="Q56" i="2"/>
  <c r="Q58" i="2" s="1"/>
  <c r="T56" i="2" l="1"/>
  <c r="T58" i="2" s="1"/>
  <c r="T436" i="2"/>
  <c r="T438" i="2" s="1"/>
  <c r="T144" i="2"/>
  <c r="T146" i="2" s="1"/>
  <c r="T38" i="2"/>
  <c r="T40" i="2" s="1"/>
  <c r="T215" i="2"/>
  <c r="T217" i="2" s="1"/>
  <c r="O253" i="2"/>
  <c r="R253" i="2"/>
  <c r="M253" i="2"/>
  <c r="T253" i="2" l="1"/>
  <c r="Q253" i="2"/>
  <c r="O251" i="2"/>
  <c r="R251" i="2"/>
  <c r="M251" i="2"/>
  <c r="Q250" i="2"/>
  <c r="T250" i="2" s="1"/>
  <c r="Q249" i="2"/>
  <c r="T249" i="2" s="1"/>
  <c r="Q248" i="2"/>
  <c r="T248" i="2" s="1"/>
  <c r="Q247" i="2"/>
  <c r="T247" i="2" s="1"/>
  <c r="Q243" i="2"/>
  <c r="O242" i="2"/>
  <c r="R242" i="2"/>
  <c r="M242" i="2"/>
  <c r="Q241" i="2"/>
  <c r="T241" i="2" s="1"/>
  <c r="Q240" i="2"/>
  <c r="T240" i="2" s="1"/>
  <c r="Q239" i="2"/>
  <c r="T239" i="2" s="1"/>
  <c r="Q238" i="2"/>
  <c r="T238" i="2" s="1"/>
  <c r="O237" i="2"/>
  <c r="R237" i="2"/>
  <c r="M237" i="2"/>
  <c r="Q236" i="2"/>
  <c r="T236" i="2" s="1"/>
  <c r="T237" i="2" s="1"/>
  <c r="Q233" i="2"/>
  <c r="Q412" i="2"/>
  <c r="O413" i="2"/>
  <c r="Q410" i="2"/>
  <c r="Q409" i="2"/>
  <c r="Q407" i="2"/>
  <c r="Q405" i="2"/>
  <c r="O406" i="2"/>
  <c r="Q404" i="2"/>
  <c r="Q402" i="2"/>
  <c r="Q21" i="2"/>
  <c r="T21" i="2" s="1"/>
  <c r="Q20" i="2"/>
  <c r="T20" i="2" s="1"/>
  <c r="Q17" i="2"/>
  <c r="T17" i="2" s="1"/>
  <c r="Q16" i="2"/>
  <c r="T16" i="2" s="1"/>
  <c r="Q14" i="2"/>
  <c r="T243" i="2" l="1"/>
  <c r="T246" i="2" s="1"/>
  <c r="Q246" i="2"/>
  <c r="T233" i="2"/>
  <c r="T235" i="2" s="1"/>
  <c r="Q235" i="2"/>
  <c r="Q22" i="2"/>
  <c r="T14" i="2"/>
  <c r="T251" i="2"/>
  <c r="Q251" i="2"/>
  <c r="Q237" i="2"/>
  <c r="T242" i="2"/>
  <c r="Q242" i="2"/>
  <c r="T22" i="2" l="1"/>
  <c r="Q198" i="2"/>
  <c r="T198" i="2" l="1"/>
  <c r="T200" i="2" s="1"/>
  <c r="Q200" i="2"/>
  <c r="R309" i="2"/>
  <c r="O309" i="2"/>
  <c r="M309" i="2"/>
  <c r="Q308" i="2"/>
  <c r="T308" i="2" s="1"/>
  <c r="Q307" i="2"/>
  <c r="R306" i="2"/>
  <c r="O306" i="2"/>
  <c r="M306" i="2"/>
  <c r="Q305" i="2"/>
  <c r="Q306" i="2" s="1"/>
  <c r="R304" i="2"/>
  <c r="O304" i="2"/>
  <c r="M304" i="2"/>
  <c r="Q303" i="2"/>
  <c r="T303" i="2" s="1"/>
  <c r="Q302" i="2"/>
  <c r="R301" i="2"/>
  <c r="O301" i="2"/>
  <c r="M301" i="2"/>
  <c r="Q300" i="2"/>
  <c r="T300" i="2" s="1"/>
  <c r="Q299" i="2"/>
  <c r="R298" i="2"/>
  <c r="O298" i="2"/>
  <c r="M298" i="2"/>
  <c r="Q297" i="2"/>
  <c r="Q296" i="2"/>
  <c r="T296" i="2" s="1"/>
  <c r="R295" i="2"/>
  <c r="O295" i="2"/>
  <c r="M295" i="2"/>
  <c r="Q294" i="2"/>
  <c r="Q293" i="2"/>
  <c r="T293" i="2" s="1"/>
  <c r="R292" i="2"/>
  <c r="O292" i="2"/>
  <c r="M292" i="2"/>
  <c r="Q291" i="2"/>
  <c r="T291" i="2" s="1"/>
  <c r="Q290" i="2"/>
  <c r="T290" i="2" s="1"/>
  <c r="R289" i="2"/>
  <c r="O289" i="2"/>
  <c r="M289" i="2"/>
  <c r="Q288" i="2"/>
  <c r="T288" i="2" s="1"/>
  <c r="Q287" i="2"/>
  <c r="T287" i="2" s="1"/>
  <c r="Q283" i="2"/>
  <c r="Q286" i="2" s="1"/>
  <c r="R282" i="2"/>
  <c r="M282" i="2"/>
  <c r="Q280" i="2"/>
  <c r="R279" i="2"/>
  <c r="O279" i="2"/>
  <c r="M279" i="2"/>
  <c r="Q278" i="2"/>
  <c r="T278" i="2" s="1"/>
  <c r="Q277" i="2"/>
  <c r="R276" i="2"/>
  <c r="O276" i="2"/>
  <c r="M276" i="2"/>
  <c r="Q275" i="2"/>
  <c r="Q276" i="2" s="1"/>
  <c r="R274" i="2"/>
  <c r="O274" i="2"/>
  <c r="M274" i="2"/>
  <c r="Q273" i="2"/>
  <c r="Q274" i="2" s="1"/>
  <c r="R272" i="2"/>
  <c r="O272" i="2"/>
  <c r="M272" i="2"/>
  <c r="Q271" i="2"/>
  <c r="Q272" i="2" s="1"/>
  <c r="R224" i="2"/>
  <c r="O224" i="2"/>
  <c r="M224" i="2"/>
  <c r="Q223" i="2"/>
  <c r="T223" i="2" s="1"/>
  <c r="Q222" i="2"/>
  <c r="T222" i="2" s="1"/>
  <c r="R221" i="2"/>
  <c r="O221" i="2"/>
  <c r="M221" i="2"/>
  <c r="Q220" i="2"/>
  <c r="T220" i="2" s="1"/>
  <c r="T221" i="2" s="1"/>
  <c r="R219" i="2"/>
  <c r="O219" i="2"/>
  <c r="M219" i="2"/>
  <c r="Q218" i="2"/>
  <c r="Q219" i="2" s="1"/>
  <c r="R268" i="2"/>
  <c r="O268" i="2"/>
  <c r="M268" i="2"/>
  <c r="Q267" i="2"/>
  <c r="Q266" i="2"/>
  <c r="T266" i="2" s="1"/>
  <c r="Q265" i="2"/>
  <c r="T265" i="2" s="1"/>
  <c r="Q263" i="2"/>
  <c r="T263" i="2" s="1"/>
  <c r="Q262" i="2"/>
  <c r="T262" i="2" l="1"/>
  <c r="T264" i="2" s="1"/>
  <c r="Q264" i="2"/>
  <c r="T280" i="2"/>
  <c r="T282" i="2" s="1"/>
  <c r="T283" i="2"/>
  <c r="T286" i="2" s="1"/>
  <c r="Q301" i="2"/>
  <c r="Q309" i="2"/>
  <c r="T224" i="2"/>
  <c r="T271" i="2"/>
  <c r="T272" i="2" s="1"/>
  <c r="Q221" i="2"/>
  <c r="Q304" i="2"/>
  <c r="Q282" i="2"/>
  <c r="Q289" i="2"/>
  <c r="Q295" i="2"/>
  <c r="Q268" i="2"/>
  <c r="Q224" i="2"/>
  <c r="Q279" i="2"/>
  <c r="T292" i="2"/>
  <c r="Q298" i="2"/>
  <c r="T289" i="2"/>
  <c r="T218" i="2"/>
  <c r="T219" i="2" s="1"/>
  <c r="T277" i="2"/>
  <c r="T279" i="2" s="1"/>
  <c r="T297" i="2"/>
  <c r="T298" i="2" s="1"/>
  <c r="T302" i="2"/>
  <c r="T304" i="2" s="1"/>
  <c r="T307" i="2"/>
  <c r="T309" i="2" s="1"/>
  <c r="T275" i="2"/>
  <c r="T276" i="2" s="1"/>
  <c r="Q292" i="2"/>
  <c r="T305" i="2"/>
  <c r="T306" i="2" s="1"/>
  <c r="T294" i="2"/>
  <c r="T295" i="2" s="1"/>
  <c r="T299" i="2"/>
  <c r="T301" i="2" s="1"/>
  <c r="T267" i="2"/>
  <c r="T268" i="2" s="1"/>
  <c r="T273" i="2"/>
  <c r="T274" i="2" s="1"/>
  <c r="Q60" i="2" l="1"/>
  <c r="Q61" i="2"/>
  <c r="T61" i="2" s="1"/>
  <c r="Q62" i="2"/>
  <c r="T62" i="2" s="1"/>
  <c r="Q64" i="2"/>
  <c r="Q59" i="2"/>
  <c r="T59" i="2" s="1"/>
  <c r="O43" i="2"/>
  <c r="R43" i="2"/>
  <c r="M43" i="2"/>
  <c r="R421" i="2"/>
  <c r="O421" i="2"/>
  <c r="M421" i="2"/>
  <c r="Q420" i="2"/>
  <c r="T420" i="2" s="1"/>
  <c r="Q419" i="2"/>
  <c r="R418" i="2"/>
  <c r="O418" i="2"/>
  <c r="M418" i="2"/>
  <c r="Q417" i="2"/>
  <c r="T417" i="2" s="1"/>
  <c r="T418" i="2" s="1"/>
  <c r="O416" i="2"/>
  <c r="R416" i="2"/>
  <c r="M416" i="2"/>
  <c r="Q415" i="2"/>
  <c r="T415" i="2" s="1"/>
  <c r="Q414" i="2"/>
  <c r="T414" i="2" s="1"/>
  <c r="O103" i="2"/>
  <c r="M103" i="2"/>
  <c r="Q101" i="2"/>
  <c r="T101" i="2" s="1"/>
  <c r="Q99" i="2"/>
  <c r="T99" i="2" s="1"/>
  <c r="Q97" i="2"/>
  <c r="R465" i="2"/>
  <c r="O465" i="2"/>
  <c r="M465" i="2"/>
  <c r="Q464" i="2"/>
  <c r="T464" i="2" s="1"/>
  <c r="Q463" i="2"/>
  <c r="T463" i="2" s="1"/>
  <c r="Q462" i="2"/>
  <c r="T462" i="2" s="1"/>
  <c r="Q460" i="2"/>
  <c r="Q453" i="2"/>
  <c r="T453" i="2" s="1"/>
  <c r="Q451" i="2"/>
  <c r="R90" i="2"/>
  <c r="O90" i="2"/>
  <c r="M90" i="2"/>
  <c r="Q89" i="2"/>
  <c r="T89" i="2" s="1"/>
  <c r="Q88" i="2"/>
  <c r="T88" i="2" s="1"/>
  <c r="Q87" i="2"/>
  <c r="T87" i="2" s="1"/>
  <c r="Q86" i="2"/>
  <c r="Q447" i="2"/>
  <c r="T447" i="2" s="1"/>
  <c r="R450" i="2"/>
  <c r="O450" i="2"/>
  <c r="M450" i="2"/>
  <c r="Q449" i="2"/>
  <c r="T449" i="2" s="1"/>
  <c r="Q448" i="2"/>
  <c r="T448" i="2" s="1"/>
  <c r="Q446" i="2"/>
  <c r="T446" i="2" s="1"/>
  <c r="T409" i="2"/>
  <c r="T410" i="2"/>
  <c r="T412" i="2"/>
  <c r="M413" i="2"/>
  <c r="T407" i="2"/>
  <c r="R406" i="2"/>
  <c r="M406" i="2"/>
  <c r="T405" i="2"/>
  <c r="T404" i="2"/>
  <c r="Q443" i="2"/>
  <c r="T443" i="2" s="1"/>
  <c r="T439" i="2"/>
  <c r="Q83" i="2"/>
  <c r="T83" i="2" s="1"/>
  <c r="Q81" i="2"/>
  <c r="R401" i="2"/>
  <c r="O401" i="2"/>
  <c r="M401" i="2"/>
  <c r="Q400" i="2"/>
  <c r="T400" i="2" s="1"/>
  <c r="Q399" i="2"/>
  <c r="R80" i="2"/>
  <c r="O80" i="2"/>
  <c r="M80" i="2"/>
  <c r="Q79" i="2"/>
  <c r="T79" i="2" s="1"/>
  <c r="Q78" i="2"/>
  <c r="T78" i="2" s="1"/>
  <c r="Q77" i="2"/>
  <c r="T77" i="2" s="1"/>
  <c r="Q75" i="2"/>
  <c r="O395" i="2"/>
  <c r="R395" i="2"/>
  <c r="M395" i="2"/>
  <c r="Q394" i="2"/>
  <c r="Q392" i="2"/>
  <c r="T392" i="2" s="1"/>
  <c r="Q382" i="2"/>
  <c r="T382" i="2" s="1"/>
  <c r="Q379" i="2"/>
  <c r="T394" i="2" l="1"/>
  <c r="T395" i="2" s="1"/>
  <c r="T451" i="2"/>
  <c r="T459" i="2" s="1"/>
  <c r="Q459" i="2"/>
  <c r="T64" i="2"/>
  <c r="Q66" i="2"/>
  <c r="T445" i="2"/>
  <c r="Q445" i="2"/>
  <c r="Q383" i="2"/>
  <c r="T81" i="2"/>
  <c r="T85" i="2" s="1"/>
  <c r="Q85" i="2"/>
  <c r="T379" i="2"/>
  <c r="T60" i="2"/>
  <c r="T416" i="2"/>
  <c r="Q421" i="2"/>
  <c r="T419" i="2"/>
  <c r="T421" i="2" s="1"/>
  <c r="Q418" i="2"/>
  <c r="Q395" i="2"/>
  <c r="Q416" i="2"/>
  <c r="Q103" i="2"/>
  <c r="T97" i="2"/>
  <c r="T103" i="2" s="1"/>
  <c r="Q465" i="2"/>
  <c r="T460" i="2"/>
  <c r="T465" i="2" s="1"/>
  <c r="Q90" i="2"/>
  <c r="T86" i="2"/>
  <c r="T90" i="2" s="1"/>
  <c r="T450" i="2"/>
  <c r="Q450" i="2"/>
  <c r="Q413" i="2"/>
  <c r="Q406" i="2"/>
  <c r="T402" i="2"/>
  <c r="T406" i="2" s="1"/>
  <c r="Q401" i="2"/>
  <c r="T399" i="2"/>
  <c r="T401" i="2" s="1"/>
  <c r="Q80" i="2"/>
  <c r="T75" i="2"/>
  <c r="T80" i="2" s="1"/>
  <c r="T66" i="2" l="1"/>
  <c r="Q42" i="2"/>
  <c r="T42" i="2" s="1"/>
  <c r="Q41" i="2"/>
  <c r="Q73" i="2"/>
  <c r="Q74" i="2" s="1"/>
  <c r="Q376" i="2"/>
  <c r="Q374" i="2"/>
  <c r="Q378" i="2" l="1"/>
  <c r="T73" i="2"/>
  <c r="Q43" i="2"/>
  <c r="T376" i="2"/>
  <c r="T374" i="2"/>
  <c r="T41" i="2"/>
  <c r="T43" i="2" s="1"/>
  <c r="T71" i="2"/>
  <c r="T378" i="2" l="1"/>
  <c r="T74" i="2"/>
  <c r="R383" i="2"/>
  <c r="T383" i="2"/>
  <c r="R170" i="2"/>
  <c r="T168" i="2"/>
  <c r="T170" i="2" s="1"/>
  <c r="R413" i="2"/>
  <c r="T411" i="2"/>
  <c r="T413" i="2" s="1"/>
</calcChain>
</file>

<file path=xl/sharedStrings.xml><?xml version="1.0" encoding="utf-8"?>
<sst xmlns="http://schemas.openxmlformats.org/spreadsheetml/2006/main" count="2655" uniqueCount="638">
  <si>
    <t>ODOT</t>
  </si>
  <si>
    <t>Phase</t>
  </si>
  <si>
    <t>PE</t>
  </si>
  <si>
    <t>MTIP ID #</t>
  </si>
  <si>
    <t>Project Description</t>
  </si>
  <si>
    <t>In AQ CATS?</t>
  </si>
  <si>
    <t>In
AQMA?</t>
  </si>
  <si>
    <t>Air Quality Status</t>
  </si>
  <si>
    <t>Federal Fiscal Year</t>
  </si>
  <si>
    <t/>
  </si>
  <si>
    <t>Total Fed+ Req Match</t>
  </si>
  <si>
    <t>Total All Sources</t>
  </si>
  <si>
    <t>$</t>
  </si>
  <si>
    <t xml:space="preserve">Source </t>
  </si>
  <si>
    <t>Source</t>
  </si>
  <si>
    <t>STBG-FLX</t>
  </si>
  <si>
    <t>LTD</t>
  </si>
  <si>
    <t>OT</t>
  </si>
  <si>
    <t>LCOG</t>
  </si>
  <si>
    <t>PL</t>
  </si>
  <si>
    <t>Springfield</t>
  </si>
  <si>
    <t>Lane County</t>
  </si>
  <si>
    <t>Lane Co.</t>
  </si>
  <si>
    <t>Eugene</t>
  </si>
  <si>
    <t>EXEMPT / Other-Planning and Technical Studies</t>
  </si>
  <si>
    <t>CN</t>
  </si>
  <si>
    <t>Pavement preservation, sidewalk rehabilitation</t>
  </si>
  <si>
    <t>HSIP</t>
  </si>
  <si>
    <t>Pavement preservation, ADA improvements, streetscape/bike/pedestrian enhancements</t>
  </si>
  <si>
    <t>Coburg</t>
  </si>
  <si>
    <t>Construct shared-use path south from S. Coburg Industrial Way to Selby Way</t>
  </si>
  <si>
    <t>Outside PM10 air quality mainenance area</t>
  </si>
  <si>
    <t>RW</t>
  </si>
  <si>
    <t>UR</t>
  </si>
  <si>
    <t>NHPP</t>
  </si>
  <si>
    <t>FTA-5310</t>
  </si>
  <si>
    <t>EXEMPT / Air Quality-Continuation of ride-sharing and van-pooling promotion activities at current levels</t>
  </si>
  <si>
    <t>EXEMPT / Mass Transit-Operating assistance to transit agencies</t>
  </si>
  <si>
    <t>FTA-5307</t>
  </si>
  <si>
    <t>EXEMPT / Mass Transit - Purchase of operating equipment for vehicles</t>
  </si>
  <si>
    <t>Phase Status</t>
  </si>
  <si>
    <t>Approved</t>
  </si>
  <si>
    <t>Canceled</t>
  </si>
  <si>
    <t>EXEMPT / Air Quality-Bicycle and pedestrian facilities</t>
  </si>
  <si>
    <t>EXEMPT / Safety - HSIP</t>
  </si>
  <si>
    <t>EXEMPT / Safety - Pavement resurfacing and/or rehabilitation, bike ped facilities</t>
  </si>
  <si>
    <t>EXEMPT / Air Quality - Bicycle and Pedestrian facilities</t>
  </si>
  <si>
    <t>EXEMPT / Safety - Pavement resurfacing and/or rehabilitation; Air Quality - pedestrian facilities</t>
  </si>
  <si>
    <t>Project Name</t>
  </si>
  <si>
    <t>Replace energy storage systems on hybrid buses</t>
  </si>
  <si>
    <t>Install reflectorized signal backplates, countdown pedestrian timers, and advanced dilemma zone protection at various signal locations throughout Areas 4 and 5. (includes locations in Lane County &amp; Eugene)</t>
  </si>
  <si>
    <t>Design shelf ready plans for: Rail replacement, joint replacement and a concrete deck overlay.</t>
  </si>
  <si>
    <t>TAP Allocation</t>
  </si>
  <si>
    <t>Transportation Alternatives Program (TAP) funding set aside for the Eugene TMA to use on projects to be determined through their project selection process.</t>
  </si>
  <si>
    <t>New shelter placements at new locations, high vandalism locations &amp; ADA improvements</t>
  </si>
  <si>
    <t>TAP (M300)</t>
  </si>
  <si>
    <t>TAP (M30E)</t>
  </si>
  <si>
    <t>EXEMPT / Safety - Adding median</t>
  </si>
  <si>
    <t>TAP</t>
  </si>
  <si>
    <t>NA</t>
  </si>
  <si>
    <t>EXEMPT / Safety - Pavement resurfacing and/or rehabilitation</t>
  </si>
  <si>
    <t>EXEMPT / Other - Activity not leading directly to construction</t>
  </si>
  <si>
    <t>RTP Goal #1, #2</t>
  </si>
  <si>
    <t>TSI System-wide Policy #1</t>
  </si>
  <si>
    <t>RTP Objective #1; TSI Roadway Policy #1</t>
  </si>
  <si>
    <t>TSI Roadway Policy #1; TSI System-wide Policy #2, #4; TSI Pedestrial Policy #1, #2</t>
  </si>
  <si>
    <t>TSI System-wide Policy #1; TSI Pedestrian Policy #3</t>
  </si>
  <si>
    <t>TSI System-wide Policy #1; TSI Goods Movement Policy #1; TSI Finance Policy #2, #3</t>
  </si>
  <si>
    <t>TSI System-wide Policy #1; TSI Goods Movement Policy #1; TSI Finance Policy #2</t>
  </si>
  <si>
    <t>EXEMPT / Safety - Pavement resurfacing and/or rehabilitation; Guardrails</t>
  </si>
  <si>
    <t>TSI Roadway Policy #2, #3; Finance Policy #1</t>
  </si>
  <si>
    <t>Finance Policy #2</t>
  </si>
  <si>
    <t>TSI Transit Policy #1</t>
  </si>
  <si>
    <t>TDM Policy #2</t>
  </si>
  <si>
    <t>HSIP (ARTS)</t>
  </si>
  <si>
    <t>EXEMPT / Air Quality - Bicycle and Pedestrian facilities / Safety - HSIP</t>
  </si>
  <si>
    <t>Install left turn lanes on 54th St. Modify left turn signal heads to "flashing yellow arrow" on 54th St approaches. Implement a pedestrian crossing safety timing feature with the flashing yellow left turn arrow.  Install intersection lighting.</t>
  </si>
  <si>
    <t>Install rectangular rapid flashing beacon with median island. Install traffic separators to protect the designated left turn on the south leg of Gateway at the Gateway/Beltline signalized intersection.</t>
  </si>
  <si>
    <t>EXEMPT / Mass Transit-Purchase of office, shop, and operating equipment for existing facilities</t>
  </si>
  <si>
    <t>Replacment of accessible services vehicles that have met their useful life.</t>
  </si>
  <si>
    <t>RTP Objective  #2, #3, #9</t>
  </si>
  <si>
    <t>FTA-5309</t>
  </si>
  <si>
    <t>RTP Objective #2, #3; TSI Transit Policy #1, #2, #4</t>
  </si>
  <si>
    <t>RTP Objective #4; TSI Transit Policy #1, #2</t>
  </si>
  <si>
    <t>EXEMPT / Other-Engineering to assess environmental effects of proposed action</t>
  </si>
  <si>
    <t>RTP Objective #4</t>
  </si>
  <si>
    <t>FTA-5339</t>
  </si>
  <si>
    <t>Purchase and implement an electronic fare management system</t>
  </si>
  <si>
    <t>RTP Objective #12</t>
  </si>
  <si>
    <t>City of Eugene West 11th program per IGA</t>
  </si>
  <si>
    <t>RTP Objective #11; TDM Policy #1</t>
  </si>
  <si>
    <t>City of Eugene River Road Program per IGA</t>
  </si>
  <si>
    <t>RTP Objective #11, #12; TDM Policy #1</t>
  </si>
  <si>
    <t>SSD/LTD</t>
  </si>
  <si>
    <t xml:space="preserve">Establish a long-term Safe Routes to Schools program within the Springfield School District.   </t>
  </si>
  <si>
    <t>RTP Objective #1, #2; TSI Pedestrian Policy #1, #2, #3</t>
  </si>
  <si>
    <t>EXEMPT / Other-specific activities that do  not lead directly to construction</t>
  </si>
  <si>
    <t>TDM Policy #1, #3</t>
  </si>
  <si>
    <t>RTP Objective #3, #6, #9; TSI Transit Policy #1</t>
  </si>
  <si>
    <t>RTP Objective #3, #5</t>
  </si>
  <si>
    <t>FTA-5316</t>
  </si>
  <si>
    <t>In-person transportation assessments and transit training and host services</t>
  </si>
  <si>
    <t xml:space="preserve">Programmed preventive maintenance for LTD owned metro fleet, plus Diamond Express (Oakridge/Eugene),  Rhody Express (within Florence), South Lane Wheels (Cottage Grove), and Willamalane Adult Activity Center (Springfield). </t>
  </si>
  <si>
    <t>RTP Objective #3, #6, #9; TSI Transit Policy #1; Finance Policy #1</t>
  </si>
  <si>
    <t>FTA-5311</t>
  </si>
  <si>
    <t>RTP Objective #3, #12; Land Use Policy #1, #2; TSI System-wide Policy #4</t>
  </si>
  <si>
    <t xml:space="preserve">Service connects Oakridge and Westfir communities to the Eugene/Springfield metro area, and Amtrak. Current vehicle has failed and back-up vehicle is nearing 500k mi </t>
  </si>
  <si>
    <t>RTP Objective #3</t>
  </si>
  <si>
    <t>Provide critical transportation to people who are unable to use fixed route due to mental health; access veterans benefits; have urgent medical need but no transportation alternatives. Primarily within metro area.</t>
  </si>
  <si>
    <t>Pearl Buck</t>
  </si>
  <si>
    <t xml:space="preserve">Transportation for seniors and people with disabilities to access Adult Activity Center programs (Springfield) </t>
  </si>
  <si>
    <t>EXEMPT / Mass Transit-purchase new bus to replace existing</t>
  </si>
  <si>
    <t xml:space="preserve">Service connects Oakridge and Westfir communities to the metro area and Amtrak </t>
  </si>
  <si>
    <t>RTP Objective #9</t>
  </si>
  <si>
    <t>LTD/Oakr.</t>
  </si>
  <si>
    <t>EXEMPT / Mass Transit-Purchase of new buses and rail cars to replace existing vehicles</t>
  </si>
  <si>
    <t>STBG-U</t>
  </si>
  <si>
    <t>Install raised traffic separators to protect designated left turn lanes on all approaches at the intersection except the north leg.</t>
  </si>
  <si>
    <t>FTA-5303</t>
  </si>
  <si>
    <t>Install median safety barrier with intermittent breaks for access between Milliron and Airport Roads.</t>
  </si>
  <si>
    <t>Provide signal enhancements at various locations throughout the City of Eugene. Install a yellow flashing beacon with advanced intersection warning at Coburg Rd &amp; MLK Jr Blvd.</t>
  </si>
  <si>
    <t>Equipment purchases and facilities improvements in support of transit operations.</t>
  </si>
  <si>
    <t>EXEMPT / Mass Transit-Construction of small passenger shelters and information kiosks</t>
  </si>
  <si>
    <t>Construct new station near Hunsaker Ln. and River Rd. Include park and ride and ability to accommodate both regular and EmX service</t>
  </si>
  <si>
    <t>STBG-Flex</t>
  </si>
  <si>
    <t>Transportation assessments, transit training and host services</t>
  </si>
  <si>
    <t>Origin-to-destination service for those unable to use fixed route service due to a disability; operates within metro service area, within 3/4 mile of fixed route service.</t>
  </si>
  <si>
    <t>Provides transportation to and from Pearl Buck preschool. Children of people with disabilities; operates within MPO boundary.</t>
  </si>
  <si>
    <t>Transit training for seniors and people with disabilities to use fixed routes</t>
  </si>
  <si>
    <t>Assessments to determine transportation programs and benefits individuals qualify for, and least cost/most appropriate method of travel</t>
  </si>
  <si>
    <t>EXEMPT / Mass Transit-Reconstruction or renovation of transit buildings and structures</t>
  </si>
  <si>
    <t>CMAQ</t>
  </si>
  <si>
    <t>RTP Objective #1; TSI System-wide Policy #1</t>
  </si>
  <si>
    <t>Central Lane MPO planning funds by Federal fiscal year. Projects will be selected in the future through the MPO process. (Includes 5303 &amp; UPWP (STBG) funds)</t>
  </si>
  <si>
    <t>Fund Central Lane MPO's Transportation Demand Management Program, Point2point</t>
  </si>
  <si>
    <t>Project will result in 75% to 95% complete construction plans for a widened bridge over Interstate 5 and for connecting interchange ramps, and provide a detailed cost estimate for construction.</t>
  </si>
  <si>
    <t>Enhanced pedestrian crossings and sidewalk infill at various locations</t>
  </si>
  <si>
    <t>EXEMPT / Mass Transit-Purchase of new buses and rail cars to replace existing vehicles or for minor expansions of the fleet.</t>
  </si>
  <si>
    <t>HY10 (earmk)</t>
  </si>
  <si>
    <t>Two-way protected bike lane with painted buffers on west side of High Street between 19th and 6th Ave includes dedicated bicycle signals at 18th, 13th, 11th, 10th, 8th, 7th, 6th Avenues, and Broadway.</t>
  </si>
  <si>
    <t>Springfield school bus replacement</t>
  </si>
  <si>
    <t>High Street protected bikeway (Eugene)</t>
  </si>
  <si>
    <t>Eugene enhanced walking network</t>
  </si>
  <si>
    <t>Pedestrian network analysis (LTD)</t>
  </si>
  <si>
    <t>TOTAL</t>
  </si>
  <si>
    <t>Yolanda Elem and Briggs MS traffic congestion mitigation</t>
  </si>
  <si>
    <t>HB2017</t>
  </si>
  <si>
    <t>S060 (SFLP)</t>
  </si>
  <si>
    <t>Au 062917</t>
  </si>
  <si>
    <t>Au 032116</t>
  </si>
  <si>
    <t>Au 042617</t>
  </si>
  <si>
    <t>Au 030917</t>
  </si>
  <si>
    <t>Au 042417</t>
  </si>
  <si>
    <t>Au 101717</t>
  </si>
  <si>
    <t>I-5: Culverts between Woodburn and Goshen</t>
  </si>
  <si>
    <t>zero emission bus replacement (LTD)</t>
  </si>
  <si>
    <t>Prepare an alternative analysis and other environmental documentation as needed to comply with the requirements of the National Environmental Policy Act (NEPA) to develop a concept for widening OR126W from two to four lanes between Eugene and Veneta. Includes developing a preliminary design (30%) for the preferred alternative.</t>
  </si>
  <si>
    <t>Safety projects at various locations including illumination, intersection work, bike/pedestrian improvements, ADA upgrades, signal work, signs, striping, medians; Construct two-way protected bikeway along 13th Avenue from Alder Street to Olive Street.</t>
  </si>
  <si>
    <t>13th Ave: Lincoln St to Alder St (Eugene)</t>
  </si>
  <si>
    <t>EXEMPT / Safety - projects that correct, improve or eliminate hazards</t>
  </si>
  <si>
    <t>EXEMPT / Safety - projects that correct, improve or eliminate hazards, shoulder improvements; pavement resurfacing</t>
  </si>
  <si>
    <t>OR126B: 35th St - 40th St (Springfield)</t>
  </si>
  <si>
    <t>I-105 Willamette River Connections &amp; 1st to 7th Ave Viaducts</t>
  </si>
  <si>
    <t>Deck overlay; joints; bridge rail; concrete repairs (#08966, 08966R, 09600E and 09600W); remove bridge #09572 and replace with embankment.</t>
  </si>
  <si>
    <t>Au 121615</t>
  </si>
  <si>
    <t>Enhance</t>
  </si>
  <si>
    <t>Funding from Federal Fiscal Year 2017 to participate and actively collaborate in regional transportation planning.</t>
  </si>
  <si>
    <t>South Willamette Street enhancement (Eugene)</t>
  </si>
  <si>
    <t>Upgrade signal hardware. Add left turn lanes on Irving Road approaches. Install urban green bike lanes on River Road at the intersection.</t>
  </si>
  <si>
    <t xml:space="preserve">Funding from Federal Fiscal Year 2017 to participate and actively collaborate in regional transportation planning. </t>
  </si>
  <si>
    <t>Work Type</t>
  </si>
  <si>
    <t>S</t>
  </si>
  <si>
    <t>S. 28th Street dust mitigation (Springfield)</t>
  </si>
  <si>
    <t>Replacement of 10 diesel powered school buses with 10 new propane powered school buses (Springfield Public Schools)</t>
  </si>
  <si>
    <t>COBURG LOOP PATH, PHASE 4</t>
  </si>
  <si>
    <t>BP</t>
  </si>
  <si>
    <t>Howard Elementary &amp; Colin Kelly MS traffic congestion mitig</t>
  </si>
  <si>
    <t>CM</t>
  </si>
  <si>
    <t>M</t>
  </si>
  <si>
    <t>PR</t>
  </si>
  <si>
    <t>O</t>
  </si>
  <si>
    <t>CU</t>
  </si>
  <si>
    <t>Lane County local road roadway departures</t>
  </si>
  <si>
    <t>BR</t>
  </si>
  <si>
    <t>Paint structure.</t>
  </si>
  <si>
    <t>OR569 over Union Pacific Railroad and NW Expressway (Eugene)</t>
  </si>
  <si>
    <t>Funding from Federal Fiscal Year 2017 for Lane Transit District (LTD) to participate and actively collaborate in regional transportation planning.</t>
  </si>
  <si>
    <t>Replacement of five buses for the Lane transit district.</t>
  </si>
  <si>
    <t>TC</t>
  </si>
  <si>
    <t>Purchase hybrid-diesel, electric, and hybrid-electric buses.</t>
  </si>
  <si>
    <t>FTA-5317</t>
  </si>
  <si>
    <t>EXEMPT / Other-specific activities that do not lead directly to construction</t>
  </si>
  <si>
    <t>Identifying opportunities and enabling the pursuit of transit-oriented-development. This is a collaborative effort between the City of Eugene and LTD.</t>
  </si>
  <si>
    <t>Mileage reimbursement for medical appointments; operates throughout Lane County</t>
  </si>
  <si>
    <t>Develop method to identify and prioritize areas where changes to pedestrian network will increase walking and transit use, conduct walkability assessment and make pedestrian-focused recommendations.</t>
  </si>
  <si>
    <t>STIP Key</t>
  </si>
  <si>
    <t>A</t>
  </si>
  <si>
    <t>I</t>
  </si>
  <si>
    <t>TD</t>
  </si>
  <si>
    <t>TR</t>
  </si>
  <si>
    <t>OR126: Mohawk Blvd (Springfield)</t>
  </si>
  <si>
    <t>EXEMPT / Other - Activity not leading directly to construction; planning and technical study</t>
  </si>
  <si>
    <t>Prepare design concepts and NEPA documentation westbound from I-5 to Alder Street</t>
  </si>
  <si>
    <t>96x</t>
  </si>
  <si>
    <t>97x</t>
  </si>
  <si>
    <t>TSI System-wide Policy #3: Intermodal Connectivity</t>
  </si>
  <si>
    <t>98x</t>
  </si>
  <si>
    <t>Bicycle and pedestrian safety improvements at multiple locations</t>
  </si>
  <si>
    <t>EXEMPT / Air Quality - Bicycle and Pedestrian Facilities</t>
  </si>
  <si>
    <t>99x</t>
  </si>
  <si>
    <t>Springfield traffic systems modernization</t>
  </si>
  <si>
    <t>EXEMPT / Safety -Traffic control devices and operating assistance</t>
  </si>
  <si>
    <t>S060</t>
  </si>
  <si>
    <t>Virginia-Daisy surface preservation (Springfield)</t>
  </si>
  <si>
    <t>100x</t>
  </si>
  <si>
    <t>EXEMPT / Pavement resurfacing and/or rehabilitation</t>
  </si>
  <si>
    <t>101x</t>
  </si>
  <si>
    <t>Purchase of a PM10 certified regenerative air street sweeper to replace current vacuum style street sweeper that is approaching the end of its useful operating life</t>
  </si>
  <si>
    <t>102x</t>
  </si>
  <si>
    <t>TSI System-wide Policy #3: Corridor Preservation</t>
  </si>
  <si>
    <t>Install centerline rumble strips in various locations.</t>
  </si>
  <si>
    <t>103x</t>
  </si>
  <si>
    <t>104x</t>
  </si>
  <si>
    <t>EXEMPT / Air Quality - continuation of ride-sharing and van-pooling promotion activities</t>
  </si>
  <si>
    <t>Provide additional support to expand Safe Routes to School (SRTS) outreach and services within Central Lane MPO (CLMPO).</t>
  </si>
  <si>
    <t>105x</t>
  </si>
  <si>
    <t>New or upgraded bicycle parking within 4J School District, Springfield School District, and Bethel School District.</t>
  </si>
  <si>
    <t>106x</t>
  </si>
  <si>
    <t>OR569: Roosevelt Blvd - Coburg Rd (Eugene)</t>
  </si>
  <si>
    <t>Fix-It</t>
  </si>
  <si>
    <t>EXEMPT / Pavement resurfacing and/or rehabilitation; Safety - shoulder improvements</t>
  </si>
  <si>
    <t>EXEMPT / Safety - Projects that correct, improve, or eliminate a hazardous location or feature</t>
  </si>
  <si>
    <t>EXEMPT / Safety - projects that correct, improve or eliminate a hazardous location or feature</t>
  </si>
  <si>
    <t xml:space="preserve">STBG-U </t>
  </si>
  <si>
    <t>FFY 2018 - 2021 MTIP Project List for Central Lane MPO</t>
  </si>
  <si>
    <t>RTP Objective #4, #7; TSI Roadway Policy #1; Finance Policy #2</t>
  </si>
  <si>
    <t>RTP Objective #4, #7</t>
  </si>
  <si>
    <t>1110; TSI Transit Policy #1; Finance Policy #2</t>
  </si>
  <si>
    <t>1110; RTP Objective #3, #6, #9; TSI Transit Policy #1</t>
  </si>
  <si>
    <t>109; 188</t>
  </si>
  <si>
    <t>TSI Bicycle Policy #1</t>
  </si>
  <si>
    <t>RTP Objective #3; TDM Policy #1</t>
  </si>
  <si>
    <t>TSI System-Wide Policy #4</t>
  </si>
  <si>
    <t>TSI Transit Policy #1, TSI Pedestrian Policy #1; TSI System-Wide Policy #2; TSI Roadway Policy #1</t>
  </si>
  <si>
    <t>RTP Objective #1, TSI System-Wide Policy #1</t>
  </si>
  <si>
    <t>TDM Policy #3; TSI Roadway Policy #2; TSI Goods Movement Policy #1</t>
  </si>
  <si>
    <t>RTP Objective #4, #7; TSI System-Wide Policy #1</t>
  </si>
  <si>
    <t>RTP Objective #1: TSI Roadway Policy #2</t>
  </si>
  <si>
    <t>RTP Objective #1, #2. #7; TSI Roadway Policy #1; TSI Bicycle Policy #1; TSI Pedestrian Policy #1</t>
  </si>
  <si>
    <t>RTP Project Number / Ref.</t>
  </si>
  <si>
    <t>Federal Funding</t>
  </si>
  <si>
    <t>Federal Req. Match</t>
  </si>
  <si>
    <t>Other Funding</t>
  </si>
  <si>
    <t>OR126: Greenhill Rd. to W 11th.</t>
  </si>
  <si>
    <t>OR126: Cornerstone Dr. to Terry St.</t>
  </si>
  <si>
    <t>Transfer ownership of the highway to the City of Eugene (fund transfer)</t>
  </si>
  <si>
    <t>NA (not federal funds)</t>
  </si>
  <si>
    <t>OR99: Jurisdictional transfer (MP118.57 TO 123.37; MP 125.48 TO 126.02)</t>
  </si>
  <si>
    <t>RTP Objective #11</t>
  </si>
  <si>
    <t>South 2nd St (Springfield)</t>
  </si>
  <si>
    <t>109x</t>
  </si>
  <si>
    <t>Preventative maintenance, enhanced bicycle and pedestrian amenities, ADA standards</t>
  </si>
  <si>
    <t>EXEMPT / Safety - Pavement rehabilitation; Air Quality - bicycle and pedestrian facilities</t>
  </si>
  <si>
    <t>Au 021417</t>
  </si>
  <si>
    <t>--</t>
  </si>
  <si>
    <t>Au 121917</t>
  </si>
  <si>
    <t>Au 012418</t>
  </si>
  <si>
    <t>Au 110917</t>
  </si>
  <si>
    <t>Construct extended Amazon multiuse path to South Eugene with enhanced safety features</t>
  </si>
  <si>
    <t>Amazon active corridor: Martin Street -33rd St.</t>
  </si>
  <si>
    <t>State (S010)</t>
  </si>
  <si>
    <t>Rail; seismic reinforcement; deck overlay; joints; concrete repair; spot paint; BR #09460</t>
  </si>
  <si>
    <t>OR569: SCS Canal &amp; Union Pacific Railroad bridge</t>
  </si>
  <si>
    <t>Fix-It (BR)</t>
  </si>
  <si>
    <t>CLMPO</t>
  </si>
  <si>
    <t>Central Lane MPO</t>
  </si>
  <si>
    <t>Lane Transit District</t>
  </si>
  <si>
    <t>Oregon DOT</t>
  </si>
  <si>
    <t>Springfield bike and pedestrian safety improvements</t>
  </si>
  <si>
    <t>P2P funding to promote &amp; encourage the use of alternative transportation options in Lane County during state fiscal year 2018, 19 and 20 (&amp; 21)</t>
  </si>
  <si>
    <t xml:space="preserve">LTD associated capital maintenance </t>
  </si>
  <si>
    <t>Replacement of major bus components</t>
  </si>
  <si>
    <t>Coburg Loop- N. Coburg Industrial Way</t>
  </si>
  <si>
    <t>Complete</t>
  </si>
  <si>
    <t>Diesel bus replacement- LTD (2018)</t>
  </si>
  <si>
    <t>Diesel bus replacement for Lane Transit District</t>
  </si>
  <si>
    <t>Eugene-Springfield sensors/cameras phase 2</t>
  </si>
  <si>
    <t>Roosevelt Path/OR99 path connection (Eugene)</t>
  </si>
  <si>
    <t>Transportation Options program- P2p</t>
  </si>
  <si>
    <t>ACP0</t>
  </si>
  <si>
    <t>Grind existing surfacing and inlay the travel lanes. (Single Lift Inlay + Localized Asphalt/Concrete Pavement Repair) Update ADA as required. (only MP 0.30 - 1.30 is within MPO boundary)</t>
  </si>
  <si>
    <t>STBG-U (19)</t>
  </si>
  <si>
    <t>Design and construct a layover site for the west end of the EmX line; and a driver relief building.</t>
  </si>
  <si>
    <t>Glenwood Facility Building and Parking Lot (LTD)</t>
  </si>
  <si>
    <t xml:space="preserve">Enhance LTD's operational efficiency with improvements in safety, technology, maintenance and operations. </t>
  </si>
  <si>
    <t>TSI Transit Policy #1, #3</t>
  </si>
  <si>
    <t>RTP Objective #1; Finance Policy #3</t>
  </si>
  <si>
    <t>Not EXEMPT / Bus layover area with significant diesel idling and increased arrivals (approved July 2012)</t>
  </si>
  <si>
    <t>OR58: Goshen-Pheasant Lane</t>
  </si>
  <si>
    <t>OR569: Green Hill Rd. - Coburg Rd. (Eugene)</t>
  </si>
  <si>
    <t>Willow Creek terminus station (Lane Transit District)</t>
  </si>
  <si>
    <t>Seismic bridges (Eugene)</t>
  </si>
  <si>
    <t>Ramp and Interchange Improvements</t>
  </si>
  <si>
    <t>OR569: Beltline at Delta Highway interchange</t>
  </si>
  <si>
    <t>OR126B at 54th St. (Springfield)</t>
  </si>
  <si>
    <t>116x</t>
  </si>
  <si>
    <t>River Rd at River Ave (Eugene)</t>
  </si>
  <si>
    <t>Bus support equipment and facilities - 2018</t>
  </si>
  <si>
    <t>Au 062818</t>
  </si>
  <si>
    <t>Eugene regional transportation planning SFY</t>
  </si>
  <si>
    <t>Au 061218</t>
  </si>
  <si>
    <t>Au 090916</t>
  </si>
  <si>
    <t>Au 041918</t>
  </si>
  <si>
    <t>Lane County regional transportation planning SFY</t>
  </si>
  <si>
    <t>Au 030818</t>
  </si>
  <si>
    <t>Au 080118</t>
  </si>
  <si>
    <t>LTD regional transportation planning SFY</t>
  </si>
  <si>
    <t>Regional TDM program P2P</t>
  </si>
  <si>
    <t>Au 062618</t>
  </si>
  <si>
    <t>Passenger boarding improvements - 2018</t>
  </si>
  <si>
    <t>Energy storage system replacement (LTD)</t>
  </si>
  <si>
    <t>LTD van pool contracting</t>
  </si>
  <si>
    <t>LTD accessible services vehicles 2018</t>
  </si>
  <si>
    <t>Santa Clara Community Transit Center (LTD)</t>
  </si>
  <si>
    <t>Au 031918</t>
  </si>
  <si>
    <t>Complete the NEPA process for possible BRT expansion.</t>
  </si>
  <si>
    <t>LTD Bus Replacement Program 2018</t>
  </si>
  <si>
    <t>Fare management system 2018 (LTD)</t>
  </si>
  <si>
    <t>LTD Smarttrips River Road Program</t>
  </si>
  <si>
    <t>LTD - Drive Less Connect Outreach Program</t>
  </si>
  <si>
    <t>Ridesource vehicle replacement</t>
  </si>
  <si>
    <t>LTD Jarc Mobility Management 2018</t>
  </si>
  <si>
    <t>LTD New Freedom Grant 2018</t>
  </si>
  <si>
    <t>LTD Ridesource Preventive Maintenance</t>
  </si>
  <si>
    <t xml:space="preserve">River Road Transit Community Implementation Plan (LTD) </t>
  </si>
  <si>
    <t>Diamond Express Vehicle Replacement (LTD)</t>
  </si>
  <si>
    <t>LTD ridesource ADA paratransit &amp; shopper</t>
  </si>
  <si>
    <t>accessible services LCOG volunteer escort</t>
  </si>
  <si>
    <t>accessible services - mental health, veterans &amp; crucial connections</t>
  </si>
  <si>
    <t>LTD accessible services - Pearl Buck Preschool</t>
  </si>
  <si>
    <t>LTD accessible services - travel training &amp; transit host</t>
  </si>
  <si>
    <t>LTD accessible services - mobility mgt transportation</t>
  </si>
  <si>
    <t>LTD accessible services - willamalane vehicle</t>
  </si>
  <si>
    <t>LTD accessible services - Oakridge Diamond express operations</t>
  </si>
  <si>
    <t>SRTS outreach support - P2P</t>
  </si>
  <si>
    <t>SRTS bicycle parking - Point2Point</t>
  </si>
  <si>
    <t>Transportation Options program (FFY18)</t>
  </si>
  <si>
    <t>Au 022018</t>
  </si>
  <si>
    <t>Au 040918</t>
  </si>
  <si>
    <t>Au 061518</t>
  </si>
  <si>
    <t>Au 050418</t>
  </si>
  <si>
    <t>Au 072518</t>
  </si>
  <si>
    <t>Region 2 centerline rumble strips (unit 3)</t>
  </si>
  <si>
    <t>OR126: Willamette River WB Bridge</t>
  </si>
  <si>
    <t>OR99: Eugene - Junction City safety barrier</t>
  </si>
  <si>
    <t>Au 070218</t>
  </si>
  <si>
    <t xml:space="preserve">City of Eugene signal enhancements </t>
  </si>
  <si>
    <t>Region 2 (Central and South) rural signal improv</t>
  </si>
  <si>
    <t xml:space="preserve">I-5: Coburg Interchange </t>
  </si>
  <si>
    <t>Springfield regional transportation planning SFY</t>
  </si>
  <si>
    <t>Gateway St at Kruse Way intersect improvements (Springfield)</t>
  </si>
  <si>
    <t>Au 081318</t>
  </si>
  <si>
    <t>Au 052918</t>
  </si>
  <si>
    <t>PM10 certified street sweeper - Springfield</t>
  </si>
  <si>
    <t>CMAQ (18)</t>
  </si>
  <si>
    <t>Upgrade existing City traffic signals to a radio-based communications system.</t>
  </si>
  <si>
    <t>Complete alignment, NEPA and design for the riverfront path in Glenwood.</t>
  </si>
  <si>
    <t>River Rd at Irving Rd (city of Eugene)</t>
  </si>
  <si>
    <t>Coburg regional transportation planning SFY19</t>
  </si>
  <si>
    <t xml:space="preserve">Central Lane MPO planning </t>
  </si>
  <si>
    <t>Franklin Blvd facility plan &amp; NEPA documentation (Eugene)</t>
  </si>
  <si>
    <t>Prairie Rd/E Enid Rd pres/sidewalk rehab</t>
  </si>
  <si>
    <t>Filling the gaps - Safe Routes to School (Springfield)</t>
  </si>
  <si>
    <t>Engineering for seismic strengthening of Eugene bridges on major and minor arterials</t>
  </si>
  <si>
    <t>8th Avenue streetscape and bikeway</t>
  </si>
  <si>
    <t>STBG (21)</t>
  </si>
  <si>
    <t>rev.</t>
  </si>
  <si>
    <t>STBG (19)</t>
  </si>
  <si>
    <t>CMAQ (19)</t>
  </si>
  <si>
    <t>STBG (20)</t>
  </si>
  <si>
    <t>CMAQ (20)</t>
  </si>
  <si>
    <t>SmartTrips: Eugene - active downtown</t>
  </si>
  <si>
    <t>TDM program development</t>
  </si>
  <si>
    <t>TA (21)</t>
  </si>
  <si>
    <t>Household travel and activity survey</t>
  </si>
  <si>
    <t>CMAQ (21)</t>
  </si>
  <si>
    <t>30th Ave corridor active transportation plan</t>
  </si>
  <si>
    <t>Traffic communications master plan</t>
  </si>
  <si>
    <t>(MPO area only)</t>
  </si>
  <si>
    <t>Fleet procurement plan (LTD)</t>
  </si>
  <si>
    <t>Electric bus fleet procurement</t>
  </si>
  <si>
    <t>Regional safe routes to schools (LTD)</t>
  </si>
  <si>
    <t>Regional safe routes to school (p2p)</t>
  </si>
  <si>
    <t>19 St and Marcola Rd intersection design</t>
  </si>
  <si>
    <t>LTD frequent transit network</t>
  </si>
  <si>
    <t>Develop a corridor plan to support active transportation on 30th Avenue between Hilyard Street and McVay Highway</t>
  </si>
  <si>
    <t>Maxwell Road and Prairie Road (Eugene)</t>
  </si>
  <si>
    <t>W Van Duyn Street (Coburg)</t>
  </si>
  <si>
    <t>28th Street: Main St to Olympic St (Springfield)</t>
  </si>
  <si>
    <t>Pavement preservation</t>
  </si>
  <si>
    <t>Au 082918</t>
  </si>
  <si>
    <t>Au 092018</t>
  </si>
  <si>
    <t>Au 091318</t>
  </si>
  <si>
    <t>Au 091218</t>
  </si>
  <si>
    <t>Au 100418</t>
  </si>
  <si>
    <t>Au 110718</t>
  </si>
  <si>
    <t>Au 101118</t>
  </si>
  <si>
    <t>Au 101818</t>
  </si>
  <si>
    <t>Au 071818</t>
  </si>
  <si>
    <t>Au 101518</t>
  </si>
  <si>
    <t>Au 082318</t>
  </si>
  <si>
    <t>Au 072116</t>
  </si>
  <si>
    <t>HSIP (ZS32)</t>
  </si>
  <si>
    <t>Au 081018</t>
  </si>
  <si>
    <t>TAP (Z302)</t>
  </si>
  <si>
    <t>ACP0 (NHPP)</t>
  </si>
  <si>
    <t>Glenwood Riverfront Path: I-5 Xing-Seavey LP</t>
  </si>
  <si>
    <t>Franklin Boulevard design phase 2</t>
  </si>
  <si>
    <t>Safe Routes to School crossing improvements (Springfield)</t>
  </si>
  <si>
    <t>Development of fleet procurement plan to ensure strategic investments.</t>
  </si>
  <si>
    <t>Purchase of two all-electric vehicles to replace old diesel buses.</t>
  </si>
  <si>
    <t>Gilham Road: Ayers Road to Mirror Pond Way</t>
  </si>
  <si>
    <t>Mill Street: A Street to Centennial Boulevard (Springfield)</t>
  </si>
  <si>
    <t>OR126: Veneta to Eugene</t>
  </si>
  <si>
    <t>Au 121718</t>
  </si>
  <si>
    <t>Design and construct ADA compliant curb ramps and pedestrian signals per the Americans with Disabilities ACT.</t>
  </si>
  <si>
    <t>Corridor plan design completion</t>
  </si>
  <si>
    <t>Coburg Rd: Ferry St RR bridge to Willamette R bridge(Eugene)</t>
  </si>
  <si>
    <t>Bridge #06648: Cleaning, preparation and spot paint; concrete overlay and other repairs per inspection report. Bridge #40056: Deck sealing, crack repairs to girder top/deck interface, epoxy injection cracks, repair spalling. Perform seismic analysis and preliminary design for seismic strengthening on bridges #06648, 40056 and 07214A.</t>
  </si>
  <si>
    <t>Reconstruct roadway, move curbs, widen sidewalks, install protected bike lanes relocate street tree zone, convert 8th Ave to two-way street</t>
  </si>
  <si>
    <t>Reduce drive-alone trips and increase biking, walking, and public transit in targeted geographic areas of Eugene.</t>
  </si>
  <si>
    <t>Development of transportation demand management program in City of Eugene.</t>
  </si>
  <si>
    <t>Provide continuous walking route from River Road neighborhood and Bethel neighborhood, includes ADA access ramps, pedestrian countdown timers and APS, sidewalks, and crosswalks.</t>
  </si>
  <si>
    <t>Provide additional support to expand Safe Routes to School (SRTS) outreach and services within Central Lane MPO.</t>
  </si>
  <si>
    <t>Analyze design concepts to identify appropriate intersection treatment.</t>
  </si>
  <si>
    <t>Install new bike share station near Valley River Inn.</t>
  </si>
  <si>
    <t>Beaver Street and Hunsaker Lane</t>
  </si>
  <si>
    <t>Paving, median barrier, ADA upgrades, rail and deck strengthening at Prairie Rd bridge structure, bus pullout at Green Hill Rd. Install cameras and traffic sensors at various locations in Eugene.</t>
  </si>
  <si>
    <t>Au 021318</t>
  </si>
  <si>
    <t>Beaver-Hunsaker Corridor Safety Express</t>
  </si>
  <si>
    <t>Resurface roadway with new markings providing pedestrian space with vertical delineators on south side of Hunsaker Ln; install RRFB on Hunsaker Ln at Taito St; new separated path on east side of Beaver St to existing path at Division Ave.</t>
  </si>
  <si>
    <t>HIP (19)</t>
  </si>
  <si>
    <t>STBG-U (20)</t>
  </si>
  <si>
    <t>Pave gravel portion of S. 28th St from S. F St to city limits; pave shoulders and driveway approaches, and improve surface drainage.</t>
  </si>
  <si>
    <t>Pending</t>
  </si>
  <si>
    <t>Stages of Change Campaign Pilot</t>
  </si>
  <si>
    <t>This pilot will produce real-world examples of segmenting approaches, targeted messages, and evaluation techniques that can be adapted by Transportation Options providers throughout the state.</t>
  </si>
  <si>
    <t>South Bank shared use path</t>
  </si>
  <si>
    <t>Bicycle and pedestrian education P2P</t>
  </si>
  <si>
    <t>S 42nd Street at Daisy Street</t>
  </si>
  <si>
    <t>Design and construction of crossing improvements at Jasper Road at Dondea St.</t>
  </si>
  <si>
    <t>Construct shared-use path along west side of N Coburg Industrial Way from Sarah Lane Connector to Wetland Park</t>
  </si>
  <si>
    <t>City of Springfield signal enhancements (local roads)</t>
  </si>
  <si>
    <t>Signal enhancements on various signals on local roads.</t>
  </si>
  <si>
    <t>Au 061819</t>
  </si>
  <si>
    <t>Area 4 and 5 Signal Improvements</t>
  </si>
  <si>
    <t>Provide signal enhancements at several locations. Enhancements include advanced dilemma zone protection, bike signals, signal hardware upgrades, LED lenses on signal heads, reflectorized back plates on signal heads, countdown pedestrian signals.</t>
  </si>
  <si>
    <t>Au 042919</t>
  </si>
  <si>
    <t>EXEMPT / Safety - Traffic control devices and operating assistance other than signalization projects</t>
  </si>
  <si>
    <t>Au 070919</t>
  </si>
  <si>
    <t>EXEMPT / Safety - Projects that correct, improve, or eliminate a hazardous location or feature.</t>
  </si>
  <si>
    <t>Au 072619</t>
  </si>
  <si>
    <t>Preventive maintenance (LTD)</t>
  </si>
  <si>
    <t>LTD's ongoing preventive maintenance program</t>
  </si>
  <si>
    <t>Au 090319</t>
  </si>
  <si>
    <t>Au 091119</t>
  </si>
  <si>
    <t>SPS</t>
  </si>
  <si>
    <t>Complete startup phase of the Safe Routes to School program in the Springfield School District</t>
  </si>
  <si>
    <t>Regional Safe Routes to School (2020 - 2021)</t>
  </si>
  <si>
    <t>Au 090619</t>
  </si>
  <si>
    <t>Au 092719</t>
  </si>
  <si>
    <t>Au 080619</t>
  </si>
  <si>
    <t>Au 091719</t>
  </si>
  <si>
    <t>Au 092519</t>
  </si>
  <si>
    <t>STBG-U (18)</t>
  </si>
  <si>
    <t>Au 112918</t>
  </si>
  <si>
    <t>Au 060519</t>
  </si>
  <si>
    <t>Au 090519</t>
  </si>
  <si>
    <t>Establish a long-term Safe Routes to Schools program within the Bethel, 4J, and Springfield school districts</t>
  </si>
  <si>
    <t>SRTS regional program support P2P (2020-2021)</t>
  </si>
  <si>
    <t>Support for Point2point's regional safe routes to school program (FY20, FY21)</t>
  </si>
  <si>
    <t>ACP0-TA (20)</t>
  </si>
  <si>
    <t>SRTS outreach and encouragement P2P (2020)</t>
  </si>
  <si>
    <t>CMAQ (20) AC</t>
  </si>
  <si>
    <t>CMAQ (21) AC</t>
  </si>
  <si>
    <t>STBG (21) AC</t>
  </si>
  <si>
    <t>Oak</t>
  </si>
  <si>
    <t>Central Lane MPO's participation in the statewide household travel and activity survey to inform travel analysis and model development</t>
  </si>
  <si>
    <t>Au 040319</t>
  </si>
  <si>
    <t>Au 070119</t>
  </si>
  <si>
    <t>Au 093018</t>
  </si>
  <si>
    <t>Au 093019</t>
  </si>
  <si>
    <t>Au 111919</t>
  </si>
  <si>
    <t>Au 122118</t>
  </si>
  <si>
    <t>Au 112118</t>
  </si>
  <si>
    <t>Au 110519</t>
  </si>
  <si>
    <t xml:space="preserve"> I-105 Bike share congestion mitigation</t>
  </si>
  <si>
    <t>Au 121219</t>
  </si>
  <si>
    <t>Au 91119</t>
  </si>
  <si>
    <t>ACP0 (STBG)</t>
  </si>
  <si>
    <t>Au 092019</t>
  </si>
  <si>
    <t>TSI Roadway Policy #1; TSI System-wide Policy #2, #4; TSI Pedestrian Policy #1, #2</t>
  </si>
  <si>
    <t>Thurston Hills Trail Project Phase 2</t>
  </si>
  <si>
    <t>Construct approximately 4.6 miles of new trail at Thurston Hills Natural Area. These trails will include a shared use trail and a mountain bike optimized downhill trail.</t>
  </si>
  <si>
    <t>Willamalane</t>
  </si>
  <si>
    <t>Willam.</t>
  </si>
  <si>
    <t>TSI System-wide Policy #2, #4; TSI Pedestrian Policy #1, #2</t>
  </si>
  <si>
    <t>TSI Bicycle Policy #1; TSI System-wide Policy #3: Intermodal Connectivity</t>
  </si>
  <si>
    <t>I-105: Willamette R - Pacific Hwy.</t>
  </si>
  <si>
    <t>NHPP Z001</t>
  </si>
  <si>
    <t>I-5 guardrail upgrades</t>
  </si>
  <si>
    <t>Upgrading guardrail to current standards</t>
  </si>
  <si>
    <t>EXEMPT / Safety - Guardrails, median barriers, crash cushions</t>
  </si>
  <si>
    <t>RTP Objective #1; TSI System-Wide Policy #1</t>
  </si>
  <si>
    <t>ACP0 1R</t>
  </si>
  <si>
    <t>STBG Z230</t>
  </si>
  <si>
    <t xml:space="preserve">LTD Smart Trips Regional Residential Program </t>
  </si>
  <si>
    <t>Point2point</t>
  </si>
  <si>
    <t>Mill Street reconstruct from S. A Street to Centennial Boulevard</t>
  </si>
  <si>
    <t>STBG Z230-CO</t>
  </si>
  <si>
    <t>5307-FF92</t>
  </si>
  <si>
    <t>PL Z450</t>
  </si>
  <si>
    <t>ACP0-NHPP</t>
  </si>
  <si>
    <t>ACP0-HSIP</t>
  </si>
  <si>
    <t>Ferry Street Bridge (Eugene)</t>
  </si>
  <si>
    <t>ACP0-Z230</t>
  </si>
  <si>
    <t>Install pedestrian activated flashing light at Maxwell Rd and N Park Ave and install new sidewalks on east side of N Park Ave between Maxwell Rd and Howard Ave (Lane County &amp; City of Eugene) to reduce congestion and improve air quality.</t>
  </si>
  <si>
    <t>ACP0-Z400</t>
  </si>
  <si>
    <t>STBG-Z230</t>
  </si>
  <si>
    <t>ACP0-RTP</t>
  </si>
  <si>
    <t>Design for a future construction project to resurfacing the roadway to repair rutting and wear, and restore smoothness</t>
  </si>
  <si>
    <t xml:space="preserve">OR126B: S 20th Street - 75th Street (Springfield) </t>
  </si>
  <si>
    <t>Design for a future construction project to provide safety solutions identified by the Springfield Main Street Safety Planning Phase.</t>
  </si>
  <si>
    <t>TA-Z301</t>
  </si>
  <si>
    <t>5337-FF91</t>
  </si>
  <si>
    <t>5339-F390</t>
  </si>
  <si>
    <t>5307-FF91</t>
  </si>
  <si>
    <t>5309-FF30</t>
  </si>
  <si>
    <t>M0E1</t>
  </si>
  <si>
    <t>STBG-M240</t>
  </si>
  <si>
    <t>Z232</t>
  </si>
  <si>
    <t>STBG-L24E</t>
  </si>
  <si>
    <t>HSIP-ZS32</t>
  </si>
  <si>
    <t>TBD</t>
  </si>
  <si>
    <t>LTD Technology Innovation</t>
  </si>
  <si>
    <t xml:space="preserve">Eliminate barriers to transportation to improve health outcomes and decrease health disparities experienced by disadvantaged communities.  </t>
  </si>
  <si>
    <t>ODOT&amp;Eug</t>
  </si>
  <si>
    <t>HSIP-ZS30</t>
  </si>
  <si>
    <t>ACP0-ZS30</t>
  </si>
  <si>
    <t>CMAQ-Z400</t>
  </si>
  <si>
    <t>CMAQ-Z401</t>
  </si>
  <si>
    <t>STBG Z240</t>
  </si>
  <si>
    <t>Au 062920</t>
  </si>
  <si>
    <t>ConnOregon</t>
  </si>
  <si>
    <t>LTD G Fund</t>
  </si>
  <si>
    <t>R2 Maint</t>
  </si>
  <si>
    <t>Au 110119</t>
  </si>
  <si>
    <t>Au 030619</t>
  </si>
  <si>
    <t>Au 051820</t>
  </si>
  <si>
    <t>Au 061620</t>
  </si>
  <si>
    <t>Au 050120</t>
  </si>
  <si>
    <t>Au 032020</t>
  </si>
  <si>
    <t>Au 042020</t>
  </si>
  <si>
    <t>Au 022620</t>
  </si>
  <si>
    <t>Xfr 032420</t>
  </si>
  <si>
    <t>Xfr 092519</t>
  </si>
  <si>
    <t>Au 020120</t>
  </si>
  <si>
    <t>Au 021320</t>
  </si>
  <si>
    <t>Au 052620</t>
  </si>
  <si>
    <t>Au 031820</t>
  </si>
  <si>
    <t>Au 090919</t>
  </si>
  <si>
    <t>Au 032420</t>
  </si>
  <si>
    <t>Au 021920</t>
  </si>
  <si>
    <t>Au 041620</t>
  </si>
  <si>
    <t>Au 101619</t>
  </si>
  <si>
    <t>Au 020420</t>
  </si>
  <si>
    <t>Au 020419</t>
  </si>
  <si>
    <t>Au 080519</t>
  </si>
  <si>
    <t>Au 112618</t>
  </si>
  <si>
    <t>Au 061920</t>
  </si>
  <si>
    <t>Au 041520</t>
  </si>
  <si>
    <t>Au 070720</t>
  </si>
  <si>
    <t>Au 010720</t>
  </si>
  <si>
    <t>Au 070620</t>
  </si>
  <si>
    <t>Au 073120</t>
  </si>
  <si>
    <t>Oregon household activity survey</t>
  </si>
  <si>
    <r>
      <rPr>
        <sz val="10"/>
        <rFont val="Calibri"/>
        <family val="2"/>
        <scheme val="minor"/>
      </rPr>
      <t xml:space="preserve">The household travel survey data is an building block for Oregon’s travel models, providing details about travel behavior that is lacking in other data sources. This survey is done every ten years to match up to the US census. </t>
    </r>
    <r>
      <rPr>
        <i/>
        <sz val="10"/>
        <rFont val="Calibri"/>
        <family val="2"/>
        <scheme val="minor"/>
      </rPr>
      <t>(statewide project, LCOG administering on behalf of OMPOC)</t>
    </r>
  </si>
  <si>
    <r>
      <t xml:space="preserve">Construct sidewalk on south side of W Van Duyn Street between Coburg Bottom Loop Road and Water Street. </t>
    </r>
    <r>
      <rPr>
        <i/>
        <sz val="10"/>
        <rFont val="Calibri"/>
        <family val="2"/>
        <scheme val="minor"/>
      </rPr>
      <t>(SFLP August 2020)</t>
    </r>
  </si>
  <si>
    <r>
      <t xml:space="preserve">Build about 1500 feet of shared-use path to connect the existing Roosevelt Path to the Hwy. 99 Path </t>
    </r>
    <r>
      <rPr>
        <i/>
        <sz val="9"/>
        <rFont val="Calibri"/>
        <family val="2"/>
        <scheme val="minor"/>
      </rPr>
      <t>(conv. to SFLP May 2018)</t>
    </r>
  </si>
  <si>
    <r>
      <t xml:space="preserve">Design for seismic strengthening of Ferry Street Bridge on Coburg Road in the event of a seismic event. </t>
    </r>
    <r>
      <rPr>
        <i/>
        <sz val="10"/>
        <rFont val="Calibri"/>
        <family val="2"/>
        <scheme val="minor"/>
      </rPr>
      <t>Br#06648</t>
    </r>
  </si>
  <si>
    <r>
      <t>Repair and realign South Bank Path; rebuild 3,000 lineal feet of path; replace asphalt pavement with 12ft wide concrete; lighting and trail amenities</t>
    </r>
    <r>
      <rPr>
        <i/>
        <sz val="8"/>
        <rFont val="Calibri"/>
        <family val="2"/>
        <scheme val="minor"/>
      </rPr>
      <t xml:space="preserve"> (originally 21382)</t>
    </r>
  </si>
  <si>
    <r>
      <t xml:space="preserve">Complete missing sidewalks, bike lanes and critical connections on Yolanda Ave, 23rd St and 31st Ave (Lane County &amp; City of Springfield). </t>
    </r>
    <r>
      <rPr>
        <i/>
        <sz val="9"/>
        <rFont val="Calibri"/>
        <family val="2"/>
        <scheme val="minor"/>
      </rPr>
      <t>Funds re-programmed into CN of 21168 and 21385 (Jan 2020)</t>
    </r>
  </si>
  <si>
    <r>
      <t xml:space="preserve">P2P funding to promote &amp; encourage the use of alternative transportation options in Lane County during Federal fiscal year 2018 (FFY18). </t>
    </r>
    <r>
      <rPr>
        <i/>
        <sz val="9"/>
        <rFont val="Calibri"/>
        <family val="2"/>
        <scheme val="minor"/>
      </rPr>
      <t>Funds combined into 21321, project canceled 5/16/18</t>
    </r>
  </si>
  <si>
    <r>
      <t xml:space="preserve">Expand Point2point's bicycle and pedestrian education </t>
    </r>
    <r>
      <rPr>
        <i/>
        <sz val="8"/>
        <rFont val="Calibri"/>
        <family val="2"/>
        <scheme val="minor"/>
      </rPr>
      <t>(originally 21390)</t>
    </r>
  </si>
  <si>
    <r>
      <t>Individualized marketing and drive less connect outreach (</t>
    </r>
    <r>
      <rPr>
        <i/>
        <sz val="9"/>
        <rFont val="Calibri"/>
        <family val="2"/>
        <scheme val="minor"/>
      </rPr>
      <t>to be used for Rideshare)</t>
    </r>
  </si>
  <si>
    <r>
      <t xml:space="preserve">Federal 5310 funds to purchase approximately five gasoline fueled Accessible Services vehicles per year </t>
    </r>
    <r>
      <rPr>
        <i/>
        <sz val="9"/>
        <rFont val="Calibri"/>
        <family val="2"/>
        <scheme val="minor"/>
      </rPr>
      <t>5309 funds added</t>
    </r>
  </si>
  <si>
    <r>
      <t xml:space="preserve">Multiple routes: NW Eugene to LCC </t>
    </r>
    <r>
      <rPr>
        <i/>
        <sz val="9"/>
        <rFont val="Calibri"/>
        <family val="2"/>
        <scheme val="minor"/>
      </rPr>
      <t>MovingAhead (NEPA)</t>
    </r>
  </si>
  <si>
    <r>
      <t xml:space="preserve">Complete preliminary engineering and right of way purchase for future construction </t>
    </r>
    <r>
      <rPr>
        <i/>
        <sz val="9"/>
        <rFont val="Calibri"/>
        <family val="2"/>
        <scheme val="minor"/>
      </rPr>
      <t>(MP 1.27 - 3.1) Combined into 21261</t>
    </r>
  </si>
  <si>
    <r>
      <t xml:space="preserve">Repave highway and make miscellaneous safety improvements </t>
    </r>
    <r>
      <rPr>
        <i/>
        <sz val="9"/>
        <rFont val="Calibri"/>
        <family val="2"/>
        <scheme val="minor"/>
      </rPr>
      <t>(Flor/Eug. MP 17.35 - 52.69) (Beltl. MP 0.00 - 2.35)</t>
    </r>
  </si>
  <si>
    <r>
      <t xml:space="preserve">Remove raveling surface and inlay or overlay travel lanes, and ramps as needed. </t>
    </r>
    <r>
      <rPr>
        <i/>
        <sz val="9"/>
        <rFont val="Calibri"/>
        <family val="2"/>
        <scheme val="minor"/>
      </rPr>
      <t>MP 4.38 to MP 11.70</t>
    </r>
  </si>
  <si>
    <r>
      <t>Design and construct ADA compliant curb ramps and pedestrian signals per the Americans with Disability Act.</t>
    </r>
    <r>
      <rPr>
        <i/>
        <sz val="9"/>
        <rFont val="Calibri"/>
        <family val="2"/>
        <scheme val="minor"/>
      </rPr>
      <t xml:space="preserve"> (MP 6.18  - 6.29)</t>
    </r>
  </si>
  <si>
    <r>
      <t xml:space="preserve">Rehabilitate 18 small culverts along using trenchless technologies along the I-5 corridor between MP 187 and 267 </t>
    </r>
    <r>
      <rPr>
        <i/>
        <sz val="9"/>
        <rFont val="Calibri"/>
        <family val="2"/>
        <scheme val="minor"/>
      </rPr>
      <t>(a portion is in CLMPO)</t>
    </r>
  </si>
  <si>
    <r>
      <t>Installation of rumble strips and profiled line pavement markings as safety countermeasures over the following corridors: Clear Lake Rd from Territorial Hwy to OR99W; London Rd from Latham Rd to Fireclay Rd; and Prairie Rd from OR99 to Irvington Dr.</t>
    </r>
    <r>
      <rPr>
        <i/>
        <sz val="9"/>
        <rFont val="Calibri"/>
        <family val="2"/>
        <scheme val="minor"/>
      </rPr>
      <t xml:space="preserve"> Changed to SFLP Oct 2017</t>
    </r>
  </si>
  <si>
    <r>
      <t>Install cameras and traffic sensors at various locations in Eugene. Video and data is used for traffic operations and traffic planning. Locations are: OR569 at OR99W, Barger Ave, and W. 11th; and at I-105 at Coburg Road.</t>
    </r>
    <r>
      <rPr>
        <i/>
        <sz val="8"/>
        <rFont val="Calibri"/>
        <family val="2"/>
        <scheme val="minor"/>
      </rPr>
      <t xml:space="preserve"> (combined into 21261 - Apr 2019)</t>
    </r>
  </si>
  <si>
    <r>
      <t xml:space="preserve">Cover the community notification, engineering, and construction costs necessary to produce completed sidewalk projects across Springfield for the Safe Routes to School (SRTS) program. </t>
    </r>
    <r>
      <rPr>
        <i/>
        <sz val="9"/>
        <rFont val="Calibri"/>
        <family val="2"/>
        <scheme val="minor"/>
      </rPr>
      <t>converted to SFLP 07/18</t>
    </r>
  </si>
  <si>
    <r>
      <t xml:space="preserve">Pedestrian safety and usage, traffic calming, pavement preservation, and updating approximately 38 curb ramps along the Virginia Avenue and Daisy Street corridor. </t>
    </r>
    <r>
      <rPr>
        <i/>
        <sz val="9"/>
        <rFont val="Calibri"/>
        <family val="2"/>
        <scheme val="minor"/>
      </rPr>
      <t>Became SFLP (12/8/17)</t>
    </r>
  </si>
  <si>
    <r>
      <t>Reconstruct intersection at S. 42nd St and Daisy St with single lane roundabout</t>
    </r>
    <r>
      <rPr>
        <i/>
        <sz val="9"/>
        <rFont val="Calibri"/>
        <family val="2"/>
        <scheme val="minor"/>
      </rPr>
      <t xml:space="preserve"> (2019/2020 STBG funds originally programmed for 21394)</t>
    </r>
  </si>
  <si>
    <r>
      <t>Complete design of Phase 2 of the Franklin Blvd project to transform Franklin Boulevard from an auto-oriented arterial into a multiway boulevard that serves all modes of travel.</t>
    </r>
    <r>
      <rPr>
        <i/>
        <sz val="9"/>
        <rFont val="Calibri"/>
        <family val="2"/>
        <scheme val="minor"/>
      </rPr>
      <t xml:space="preserve"> (Mississippi Ave to Henderson Ave)</t>
    </r>
  </si>
  <si>
    <t>Regional TDM program (CLMPO) (SFY2021)</t>
  </si>
  <si>
    <t>Fund Central Lane MPO's Transportation Demand Management Program</t>
  </si>
  <si>
    <t>LTD accessible services vehicles 2020</t>
  </si>
  <si>
    <t>Replacement of accessible services vehicles that have met their useful life, to maintain good repair of transit assets.</t>
  </si>
  <si>
    <t>5310 F161</t>
  </si>
  <si>
    <t>Au 090320</t>
  </si>
  <si>
    <t>Au 092220</t>
  </si>
  <si>
    <t>Complete design for seismic strengthening of bridge in the event of a seismic event.</t>
  </si>
  <si>
    <t>Chambers St seismic bridge retrofits</t>
  </si>
  <si>
    <t>Design for a future construction project of pavement, curb, butter, storm water and sidewalk on Gilham Rd between Ayres Rd and Ashbury Dr, and sidewalk along westerly portion of Gilham Rd between Ashbury Dr and Mirror Pond Wy.</t>
  </si>
  <si>
    <t>Au 080620</t>
  </si>
  <si>
    <t>Capital cost of contracting for van pool</t>
  </si>
  <si>
    <t>Oakridge</t>
  </si>
  <si>
    <t>CMAQ (Oakr)</t>
  </si>
  <si>
    <t>Various safety and amenity improvements to the frequent transit network including shelter or station improvements, transit signal priority, wayfinding signage, bicycle lockers, ADA improvements, enhanced lighting, and other improvements that will facilitate connections, improve safety, or allow for strategic investment.</t>
  </si>
  <si>
    <t>Au 090820</t>
  </si>
  <si>
    <t>Au 091020</t>
  </si>
  <si>
    <t>Au 052319</t>
  </si>
  <si>
    <t>Au 091720</t>
  </si>
  <si>
    <t>ACP0 (HSIP)</t>
  </si>
  <si>
    <t>Au 091520</t>
  </si>
  <si>
    <t>RTP Recommended Action #8 (Appx G, p14)</t>
  </si>
  <si>
    <t>RTP Objective #1, #3; TSI Pedestrian Policy #3</t>
  </si>
  <si>
    <t>TSI System-Wide Policy #1, #3; Finance Policy #2</t>
  </si>
  <si>
    <t>TDM Policy #1</t>
  </si>
  <si>
    <t>EXEMPT / Air Quality - pedestrian facilities</t>
  </si>
  <si>
    <t>RTP Objective #12; TSI Roadway Policy #2; TSI Goods Movement Policy #1</t>
  </si>
  <si>
    <t>TSI Transit Policy #1, #2</t>
  </si>
  <si>
    <t>T</t>
  </si>
  <si>
    <t>TSI Pedestrian Policy #1,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</si>
</sst>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
    <numFmt numFmtId="165" formatCode="&quot;$&quot;#,##0.00"/>
    <numFmt numFmtId="166" formatCode="m/d/yy;@"/>
  </numFmts>
  <fonts count="20" x14ac:knownFonts="1">
    <font>
      <sz val="11"/>
      <name val="Calibri"/>
    </font>
    <font>
      <sz val="11"/>
      <name val="Calibri"/>
      <family val="2"/>
    </font>
    <font>
      <sz val="10"/>
      <name val="Arial"/>
      <family val="2"/>
    </font>
    <font>
      <i/>
      <sz val="10"/>
      <color theme="0" tint="-0.499984740745262"/>
      <name val="Calibri"/>
      <family val="2"/>
      <scheme val="minor"/>
    </font>
    <font>
      <sz val="8"/>
      <name val="Calibri"/>
      <family val="2"/>
      <scheme val="minor"/>
    </font>
    <font>
      <sz val="8"/>
      <name val="Calibri"/>
      <family val="2"/>
    </font>
    <font>
      <b/>
      <sz val="20"/>
      <name val="Calibri"/>
      <family val="2"/>
      <scheme val="minor"/>
    </font>
    <font>
      <sz val="14"/>
      <name val="Calibri"/>
      <family val="2"/>
      <scheme val="minor"/>
    </font>
    <font>
      <sz val="10"/>
      <name val="Calibri"/>
      <family val="2"/>
      <scheme val="minor"/>
    </font>
    <font>
      <b/>
      <sz val="10"/>
      <color theme="0"/>
      <name val="Calibri"/>
      <family val="2"/>
      <scheme val="minor"/>
    </font>
    <font>
      <sz val="11"/>
      <name val="Calibri"/>
      <family val="2"/>
      <scheme val="minor"/>
    </font>
    <font>
      <b/>
      <sz val="10"/>
      <name val="Calibri"/>
      <family val="2"/>
      <scheme val="minor"/>
    </font>
    <font>
      <i/>
      <sz val="10"/>
      <name val="Calibri"/>
      <family val="2"/>
      <scheme val="minor"/>
    </font>
    <font>
      <i/>
      <sz val="11"/>
      <name val="Calibri"/>
      <family val="2"/>
      <scheme val="minor"/>
    </font>
    <font>
      <sz val="10"/>
      <color rgb="FFFF0000"/>
      <name val="Calibri"/>
      <family val="2"/>
      <scheme val="minor"/>
    </font>
    <font>
      <i/>
      <sz val="9"/>
      <name val="Calibri"/>
      <family val="2"/>
      <scheme val="minor"/>
    </font>
    <font>
      <i/>
      <sz val="8"/>
      <name val="Calibri"/>
      <family val="2"/>
      <scheme val="minor"/>
    </font>
    <font>
      <b/>
      <sz val="8"/>
      <name val="Calibri"/>
      <family val="2"/>
      <scheme val="minor"/>
    </font>
    <font>
      <sz val="9"/>
      <name val="Calibri"/>
      <family val="2"/>
      <scheme val="minor"/>
    </font>
    <font>
      <sz val="10"/>
      <color theme="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263">
    <xf numFmtId="0" fontId="0" fillId="0" borderId="0" xfId="0"/>
    <xf numFmtId="164" fontId="3" fillId="0" borderId="0" xfId="0" applyNumberFormat="1" applyFont="1" applyBorder="1" applyAlignment="1">
      <alignment horizontal="right" wrapText="1"/>
    </xf>
    <xf numFmtId="165" fontId="4" fillId="0" borderId="0" xfId="0" applyNumberFormat="1" applyFont="1" applyBorder="1" applyAlignment="1">
      <alignment horizontal="left" vertical="center" wrapText="1"/>
    </xf>
    <xf numFmtId="165" fontId="4" fillId="0" borderId="0" xfId="0" applyNumberFormat="1" applyFont="1" applyBorder="1" applyAlignment="1">
      <alignment wrapText="1"/>
    </xf>
    <xf numFmtId="165" fontId="4" fillId="0" borderId="0" xfId="0" applyNumberFormat="1" applyFont="1" applyFill="1" applyBorder="1" applyAlignment="1">
      <alignment horizontal="left" vertical="center" wrapText="1"/>
    </xf>
    <xf numFmtId="165" fontId="4" fillId="0" borderId="0" xfId="0" applyNumberFormat="1" applyFont="1" applyFill="1" applyBorder="1" applyAlignment="1">
      <alignment horizontal="left" vertical="center"/>
    </xf>
    <xf numFmtId="166" fontId="3" fillId="0" borderId="0" xfId="0" applyNumberFormat="1" applyFont="1" applyBorder="1" applyAlignment="1">
      <alignment horizontal="right" wrapText="1"/>
    </xf>
    <xf numFmtId="3" fontId="3" fillId="0" borderId="0" xfId="0" applyNumberFormat="1" applyFont="1" applyBorder="1" applyAlignment="1">
      <alignment horizontal="right" wrapText="1"/>
    </xf>
    <xf numFmtId="165" fontId="4" fillId="0" borderId="0" xfId="0" quotePrefix="1" applyNumberFormat="1" applyFont="1" applyFill="1" applyBorder="1" applyAlignment="1">
      <alignment horizontal="left" vertical="center"/>
    </xf>
    <xf numFmtId="165" fontId="4" fillId="0" borderId="0" xfId="0" applyNumberFormat="1" applyFont="1" applyBorder="1" applyAlignment="1">
      <alignment horizontal="left" vertical="top" wrapText="1"/>
    </xf>
    <xf numFmtId="165" fontId="4" fillId="0" borderId="0" xfId="0" quotePrefix="1" applyNumberFormat="1" applyFont="1" applyFill="1" applyBorder="1" applyAlignment="1">
      <alignment horizontal="left"/>
    </xf>
    <xf numFmtId="165" fontId="4" fillId="0" borderId="0" xfId="0" applyNumberFormat="1" applyFont="1" applyFill="1" applyBorder="1" applyAlignment="1">
      <alignment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1" applyFont="1" applyAlignment="1">
      <alignment horizontal="left" vertical="center"/>
    </xf>
    <xf numFmtId="0" fontId="8" fillId="0" borderId="0" xfId="0" applyFont="1" applyBorder="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wrapText="1"/>
    </xf>
    <xf numFmtId="0" fontId="8" fillId="0" borderId="0" xfId="1" applyFont="1"/>
    <xf numFmtId="0" fontId="9" fillId="5" borderId="5" xfId="0" applyFont="1" applyFill="1" applyBorder="1" applyAlignment="1" applyProtection="1">
      <alignment horizontal="left" vertical="top" wrapText="1"/>
    </xf>
    <xf numFmtId="0" fontId="8" fillId="5" borderId="6" xfId="0" applyFont="1" applyFill="1" applyBorder="1" applyAlignment="1" applyProtection="1">
      <alignment horizontal="center" vertical="center" wrapText="1"/>
    </xf>
    <xf numFmtId="0" fontId="8" fillId="5" borderId="6" xfId="0" applyFont="1" applyFill="1" applyBorder="1" applyAlignment="1" applyProtection="1">
      <alignment horizontal="left" vertical="top" wrapText="1"/>
    </xf>
    <xf numFmtId="0" fontId="8" fillId="5" borderId="6" xfId="0" applyFont="1" applyFill="1" applyBorder="1" applyAlignment="1" applyProtection="1">
      <alignment horizontal="center" vertical="top" wrapText="1"/>
    </xf>
    <xf numFmtId="0" fontId="8" fillId="5" borderId="6" xfId="0" applyFont="1" applyFill="1" applyBorder="1" applyAlignment="1" applyProtection="1">
      <alignment horizontal="right" vertical="center" wrapText="1"/>
    </xf>
    <xf numFmtId="0" fontId="8" fillId="5" borderId="6" xfId="0" applyFont="1" applyFill="1" applyBorder="1" applyAlignment="1" applyProtection="1">
      <alignment horizontal="center" wrapText="1"/>
    </xf>
    <xf numFmtId="0" fontId="8" fillId="5" borderId="6" xfId="0" applyFont="1" applyFill="1" applyBorder="1" applyAlignment="1" applyProtection="1">
      <alignment wrapText="1"/>
    </xf>
    <xf numFmtId="165" fontId="8" fillId="5" borderId="6" xfId="0" applyNumberFormat="1" applyFont="1" applyFill="1" applyBorder="1" applyAlignment="1" applyProtection="1">
      <alignment wrapText="1"/>
    </xf>
    <xf numFmtId="49" fontId="9" fillId="5" borderId="7" xfId="0" applyNumberFormat="1" applyFont="1" applyFill="1" applyBorder="1" applyAlignment="1" applyProtection="1">
      <alignment horizontal="right" vertical="top"/>
    </xf>
    <xf numFmtId="164" fontId="8" fillId="7" borderId="1" xfId="0" applyNumberFormat="1"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165" fontId="8" fillId="7" borderId="1" xfId="0" applyNumberFormat="1" applyFont="1" applyFill="1" applyBorder="1" applyAlignment="1" applyProtection="1">
      <alignment horizontal="center" vertical="center" wrapText="1"/>
      <protection locked="0"/>
    </xf>
    <xf numFmtId="0" fontId="8" fillId="0" borderId="4" xfId="0" applyFont="1" applyBorder="1" applyAlignment="1">
      <alignment vertical="top" wrapText="1"/>
    </xf>
    <xf numFmtId="0" fontId="8" fillId="0" borderId="4" xfId="0" applyFont="1" applyFill="1" applyBorder="1" applyAlignment="1" applyProtection="1">
      <alignment horizontal="right" vertical="center" wrapText="1"/>
    </xf>
    <xf numFmtId="0" fontId="8" fillId="0" borderId="4" xfId="0" applyFont="1" applyFill="1" applyBorder="1" applyAlignment="1" applyProtection="1">
      <alignment horizontal="right" wrapText="1"/>
    </xf>
    <xf numFmtId="0" fontId="8" fillId="0" borderId="4" xfId="0" applyFont="1" applyFill="1" applyBorder="1" applyAlignment="1">
      <alignment wrapText="1"/>
    </xf>
    <xf numFmtId="165" fontId="8" fillId="0" borderId="4" xfId="0" applyNumberFormat="1" applyFont="1" applyFill="1" applyBorder="1" applyAlignment="1" applyProtection="1">
      <alignment wrapText="1"/>
    </xf>
    <xf numFmtId="0" fontId="8" fillId="0" borderId="4" xfId="0" applyFont="1" applyFill="1" applyBorder="1" applyAlignment="1" applyProtection="1">
      <alignment wrapText="1"/>
    </xf>
    <xf numFmtId="0" fontId="8" fillId="0" borderId="1" xfId="0" applyFont="1" applyBorder="1" applyAlignment="1">
      <alignment vertical="top" wrapText="1"/>
    </xf>
    <xf numFmtId="0" fontId="8" fillId="0" borderId="1" xfId="0" applyFont="1" applyFill="1" applyBorder="1" applyAlignment="1" applyProtection="1">
      <alignment horizontal="right" vertical="center" wrapText="1"/>
    </xf>
    <xf numFmtId="0" fontId="8" fillId="0" borderId="1" xfId="0" applyFont="1" applyFill="1" applyBorder="1" applyAlignment="1" applyProtection="1">
      <alignment horizontal="right" wrapText="1"/>
    </xf>
    <xf numFmtId="0" fontId="8" fillId="0" borderId="1" xfId="0" applyFont="1" applyFill="1" applyBorder="1" applyAlignment="1">
      <alignment wrapText="1"/>
    </xf>
    <xf numFmtId="165" fontId="8" fillId="0" borderId="1" xfId="0" applyNumberFormat="1" applyFont="1" applyFill="1" applyBorder="1" applyAlignment="1" applyProtection="1">
      <alignment wrapText="1"/>
    </xf>
    <xf numFmtId="0" fontId="8" fillId="0" borderId="1" xfId="0" applyFont="1" applyFill="1" applyBorder="1" applyAlignment="1" applyProtection="1">
      <alignment wrapText="1"/>
    </xf>
    <xf numFmtId="165" fontId="8" fillId="0" borderId="0" xfId="1" applyNumberFormat="1" applyFont="1"/>
    <xf numFmtId="0" fontId="8" fillId="3" borderId="1" xfId="0" applyFont="1" applyFill="1" applyBorder="1" applyAlignment="1" applyProtection="1">
      <alignment horizontal="right" vertical="center" wrapText="1"/>
    </xf>
    <xf numFmtId="0" fontId="11" fillId="3" borderId="1" xfId="0" applyFont="1" applyFill="1" applyBorder="1" applyAlignment="1" applyProtection="1">
      <alignment horizontal="center" vertical="center" wrapText="1"/>
    </xf>
    <xf numFmtId="0" fontId="8" fillId="3" borderId="1" xfId="0" applyFont="1" applyFill="1" applyBorder="1" applyAlignment="1" applyProtection="1">
      <alignment wrapText="1"/>
    </xf>
    <xf numFmtId="165" fontId="11" fillId="3" borderId="1" xfId="0" applyNumberFormat="1" applyFont="1" applyFill="1" applyBorder="1" applyAlignment="1" applyProtection="1">
      <alignment wrapText="1"/>
    </xf>
    <xf numFmtId="164" fontId="11" fillId="3" borderId="1" xfId="0" applyNumberFormat="1" applyFont="1" applyFill="1" applyBorder="1" applyAlignment="1" applyProtection="1">
      <alignment wrapText="1"/>
    </xf>
    <xf numFmtId="0" fontId="11" fillId="3" borderId="1" xfId="0" applyFont="1" applyFill="1" applyBorder="1" applyAlignment="1" applyProtection="1">
      <alignment horizontal="center" wrapText="1"/>
    </xf>
    <xf numFmtId="0" fontId="8" fillId="0" borderId="1" xfId="0" applyFont="1" applyFill="1" applyBorder="1" applyAlignment="1">
      <alignment horizontal="right" vertical="center" wrapText="1"/>
    </xf>
    <xf numFmtId="0" fontId="8" fillId="0" borderId="1" xfId="0" applyFont="1" applyBorder="1" applyAlignment="1">
      <alignment wrapText="1"/>
    </xf>
    <xf numFmtId="165" fontId="8" fillId="0" borderId="1" xfId="0" applyNumberFormat="1" applyFont="1" applyBorder="1" applyAlignment="1">
      <alignment wrapText="1"/>
    </xf>
    <xf numFmtId="0" fontId="14" fillId="0" borderId="0" xfId="1" applyFont="1"/>
    <xf numFmtId="0" fontId="8" fillId="3" borderId="2" xfId="0" applyFont="1" applyFill="1" applyBorder="1" applyAlignment="1">
      <alignment horizontal="right" vertical="center" wrapText="1"/>
    </xf>
    <xf numFmtId="0" fontId="11" fillId="3" borderId="2" xfId="0" applyFont="1" applyFill="1" applyBorder="1" applyAlignment="1" applyProtection="1">
      <alignment horizontal="center" wrapText="1"/>
    </xf>
    <xf numFmtId="0" fontId="8" fillId="3" borderId="2" xfId="0" applyFont="1" applyFill="1" applyBorder="1" applyAlignment="1">
      <alignment wrapText="1"/>
    </xf>
    <xf numFmtId="165" fontId="11" fillId="3" borderId="2" xfId="0" applyNumberFormat="1" applyFont="1" applyFill="1" applyBorder="1" applyAlignment="1" applyProtection="1">
      <alignment wrapText="1"/>
    </xf>
    <xf numFmtId="164" fontId="11" fillId="3" borderId="2" xfId="0" applyNumberFormat="1" applyFont="1" applyFill="1" applyBorder="1" applyAlignment="1" applyProtection="1">
      <alignment wrapText="1"/>
    </xf>
    <xf numFmtId="0" fontId="8" fillId="0" borderId="5" xfId="0" applyFont="1" applyBorder="1" applyAlignment="1">
      <alignment horizontal="left" vertical="top" wrapText="1"/>
    </xf>
    <xf numFmtId="0" fontId="8" fillId="0" borderId="6" xfId="0" applyFont="1" applyBorder="1" applyAlignment="1">
      <alignment horizontal="center" vertical="center" wrapText="1"/>
    </xf>
    <xf numFmtId="0" fontId="8" fillId="0" borderId="6" xfId="0" applyFont="1" applyBorder="1" applyAlignment="1">
      <alignment horizontal="left" vertical="top" wrapText="1"/>
    </xf>
    <xf numFmtId="0" fontId="10" fillId="0" borderId="6" xfId="0" applyFont="1" applyBorder="1" applyAlignment="1">
      <alignment horizontal="center" vertical="center" wrapText="1"/>
    </xf>
    <xf numFmtId="0" fontId="8" fillId="0" borderId="6" xfId="0" applyFont="1" applyFill="1" applyBorder="1" applyAlignment="1">
      <alignment horizontal="left" vertical="top" wrapText="1"/>
    </xf>
    <xf numFmtId="0" fontId="8" fillId="0" borderId="6" xfId="0" applyFont="1" applyBorder="1" applyAlignment="1">
      <alignment vertical="top" wrapText="1"/>
    </xf>
    <xf numFmtId="0" fontId="10" fillId="0" borderId="6" xfId="0" applyFont="1" applyBorder="1" applyAlignment="1">
      <alignment horizontal="left" vertical="top" wrapText="1"/>
    </xf>
    <xf numFmtId="0" fontId="8" fillId="0" borderId="6" xfId="0" applyFont="1" applyFill="1" applyBorder="1" applyAlignment="1">
      <alignment horizontal="right" vertical="center" wrapText="1"/>
    </xf>
    <xf numFmtId="0" fontId="11" fillId="0" borderId="6" xfId="0" applyFont="1" applyFill="1" applyBorder="1" applyAlignment="1" applyProtection="1">
      <alignment horizontal="center" wrapText="1"/>
    </xf>
    <xf numFmtId="0" fontId="8" fillId="0" borderId="6" xfId="0" applyFont="1" applyFill="1" applyBorder="1" applyAlignment="1">
      <alignment wrapText="1"/>
    </xf>
    <xf numFmtId="165" fontId="11" fillId="0" borderId="6" xfId="0" applyNumberFormat="1" applyFont="1" applyFill="1" applyBorder="1" applyAlignment="1" applyProtection="1">
      <alignment wrapText="1"/>
    </xf>
    <xf numFmtId="164" fontId="11" fillId="0" borderId="6" xfId="0" applyNumberFormat="1" applyFont="1" applyFill="1" applyBorder="1" applyAlignment="1" applyProtection="1">
      <alignment wrapText="1"/>
    </xf>
    <xf numFmtId="165" fontId="9" fillId="5" borderId="7" xfId="0" applyNumberFormat="1" applyFont="1" applyFill="1" applyBorder="1" applyAlignment="1" applyProtection="1">
      <alignment horizontal="right" vertical="top" wrapText="1"/>
    </xf>
    <xf numFmtId="0" fontId="8" fillId="0" borderId="3" xfId="0" applyFont="1" applyFill="1" applyBorder="1" applyAlignment="1" applyProtection="1">
      <alignment horizontal="right" vertical="center" wrapText="1"/>
    </xf>
    <xf numFmtId="0" fontId="8" fillId="0" borderId="3" xfId="0" applyFont="1" applyFill="1" applyBorder="1" applyAlignment="1" applyProtection="1">
      <alignment horizontal="right" wrapText="1"/>
    </xf>
    <xf numFmtId="0" fontId="8" fillId="0" borderId="3" xfId="0" applyFont="1" applyFill="1" applyBorder="1" applyAlignment="1" applyProtection="1">
      <alignment wrapText="1"/>
    </xf>
    <xf numFmtId="165" fontId="8" fillId="0" borderId="3" xfId="0" applyNumberFormat="1" applyFont="1" applyFill="1" applyBorder="1" applyAlignment="1" applyProtection="1">
      <alignment wrapText="1"/>
    </xf>
    <xf numFmtId="0" fontId="8" fillId="3" borderId="2" xfId="0" applyFont="1" applyFill="1" applyBorder="1" applyAlignment="1" applyProtection="1">
      <alignment horizontal="right" vertical="center" wrapText="1"/>
    </xf>
    <xf numFmtId="0" fontId="8" fillId="3" borderId="2" xfId="0" applyFont="1" applyFill="1" applyBorder="1" applyAlignment="1" applyProtection="1">
      <alignment wrapText="1"/>
    </xf>
    <xf numFmtId="0" fontId="8" fillId="0" borderId="1" xfId="0" applyFont="1" applyFill="1" applyBorder="1" applyAlignment="1">
      <alignment vertical="top"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8" fillId="0" borderId="2" xfId="0" applyFont="1" applyBorder="1" applyAlignment="1">
      <alignment wrapText="1"/>
    </xf>
    <xf numFmtId="0" fontId="8" fillId="0" borderId="2" xfId="0" applyFont="1" applyFill="1" applyBorder="1" applyAlignment="1">
      <alignment wrapText="1"/>
    </xf>
    <xf numFmtId="165" fontId="8" fillId="0" borderId="2" xfId="0" applyNumberFormat="1" applyFont="1" applyBorder="1" applyAlignment="1">
      <alignment wrapText="1"/>
    </xf>
    <xf numFmtId="0" fontId="10" fillId="0" borderId="9" xfId="0" applyFont="1" applyFill="1" applyBorder="1" applyAlignment="1">
      <alignment horizontal="left" vertical="top"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10" fillId="0" borderId="0" xfId="0" applyFont="1" applyBorder="1" applyAlignment="1">
      <alignment horizontal="left" vertical="top" wrapText="1"/>
    </xf>
    <xf numFmtId="0" fontId="8" fillId="0" borderId="10" xfId="0" applyFont="1" applyFill="1" applyBorder="1" applyAlignment="1" applyProtection="1">
      <alignment horizontal="right" vertical="center" wrapText="1"/>
    </xf>
    <xf numFmtId="0" fontId="11" fillId="0" borderId="10" xfId="0" applyFont="1" applyFill="1" applyBorder="1" applyAlignment="1" applyProtection="1">
      <alignment horizontal="center" wrapText="1"/>
    </xf>
    <xf numFmtId="0" fontId="8" fillId="0" borderId="10" xfId="0" applyFont="1" applyFill="1" applyBorder="1" applyAlignment="1" applyProtection="1">
      <alignment wrapText="1"/>
    </xf>
    <xf numFmtId="165" fontId="11" fillId="0" borderId="10" xfId="0" applyNumberFormat="1" applyFont="1" applyFill="1" applyBorder="1" applyAlignment="1" applyProtection="1">
      <alignment wrapText="1"/>
    </xf>
    <xf numFmtId="164" fontId="11" fillId="0" borderId="10" xfId="0" applyNumberFormat="1" applyFont="1" applyFill="1" applyBorder="1" applyAlignment="1" applyProtection="1">
      <alignment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horizontal="left" wrapText="1"/>
    </xf>
    <xf numFmtId="0" fontId="9" fillId="5" borderId="6" xfId="0" applyFont="1" applyFill="1" applyBorder="1" applyAlignment="1" applyProtection="1">
      <alignment horizontal="center" wrapText="1"/>
    </xf>
    <xf numFmtId="0" fontId="9" fillId="5" borderId="6" xfId="0" applyFont="1" applyFill="1" applyBorder="1" applyAlignment="1" applyProtection="1">
      <alignment horizontal="right" vertical="center" wrapText="1"/>
    </xf>
    <xf numFmtId="0" fontId="9" fillId="5" borderId="6" xfId="0" applyFont="1" applyFill="1" applyBorder="1" applyAlignment="1" applyProtection="1">
      <alignment wrapText="1"/>
    </xf>
    <xf numFmtId="164" fontId="9" fillId="5" borderId="6" xfId="0" applyNumberFormat="1" applyFont="1" applyFill="1" applyBorder="1" applyAlignment="1" applyProtection="1">
      <alignment wrapText="1"/>
    </xf>
    <xf numFmtId="165" fontId="9" fillId="5" borderId="6" xfId="0" applyNumberFormat="1" applyFont="1" applyFill="1" applyBorder="1" applyAlignment="1" applyProtection="1">
      <alignment wrapText="1"/>
    </xf>
    <xf numFmtId="164" fontId="9" fillId="5" borderId="7" xfId="0" applyNumberFormat="1" applyFont="1" applyFill="1" applyBorder="1" applyAlignment="1" applyProtection="1">
      <alignment horizontal="right" vertical="top" wrapText="1"/>
    </xf>
    <xf numFmtId="164" fontId="8" fillId="0" borderId="0" xfId="1" applyNumberFormat="1" applyFont="1"/>
    <xf numFmtId="0" fontId="8" fillId="0" borderId="1" xfId="0" quotePrefix="1" applyFont="1" applyFill="1" applyBorder="1" applyAlignment="1" applyProtection="1">
      <alignment wrapText="1"/>
    </xf>
    <xf numFmtId="0" fontId="8" fillId="0" borderId="11" xfId="0" applyFont="1" applyBorder="1" applyAlignment="1">
      <alignment horizontal="left" vertical="top" wrapText="1"/>
    </xf>
    <xf numFmtId="0" fontId="8" fillId="0" borderId="10" xfId="0" applyFont="1" applyBorder="1" applyAlignment="1">
      <alignment horizontal="center" vertical="center" wrapText="1"/>
    </xf>
    <xf numFmtId="0" fontId="8" fillId="0" borderId="10" xfId="0" applyFont="1" applyBorder="1" applyAlignment="1">
      <alignment horizontal="left" vertical="top" wrapText="1"/>
    </xf>
    <xf numFmtId="0" fontId="8" fillId="0" borderId="10" xfId="0" applyFont="1" applyBorder="1" applyAlignment="1">
      <alignment vertical="top" wrapText="1"/>
    </xf>
    <xf numFmtId="0" fontId="10" fillId="0" borderId="10" xfId="0" applyFont="1" applyBorder="1" applyAlignment="1">
      <alignment horizontal="left" vertical="top" wrapText="1"/>
    </xf>
    <xf numFmtId="0" fontId="8" fillId="0" borderId="10" xfId="0" applyFont="1" applyFill="1" applyBorder="1" applyAlignment="1">
      <alignment horizontal="right" vertical="center" wrapText="1"/>
    </xf>
    <xf numFmtId="0" fontId="8" fillId="0" borderId="10" xfId="0" applyFont="1" applyFill="1" applyBorder="1" applyAlignment="1">
      <alignment wrapText="1"/>
    </xf>
    <xf numFmtId="0" fontId="8" fillId="5" borderId="6" xfId="0" applyFont="1" applyFill="1" applyBorder="1" applyAlignment="1" applyProtection="1">
      <alignment horizontal="left" vertical="center" wrapText="1"/>
    </xf>
    <xf numFmtId="0" fontId="8" fillId="5" borderId="6" xfId="0" applyFont="1" applyFill="1" applyBorder="1" applyAlignment="1" applyProtection="1">
      <alignment horizontal="left" wrapText="1"/>
    </xf>
    <xf numFmtId="165" fontId="8" fillId="5" borderId="6" xfId="0" applyNumberFormat="1" applyFont="1" applyFill="1" applyBorder="1" applyAlignment="1" applyProtection="1">
      <alignment horizontal="left" wrapText="1"/>
    </xf>
    <xf numFmtId="0" fontId="8" fillId="0" borderId="0" xfId="1" applyFont="1" applyFill="1" applyBorder="1"/>
    <xf numFmtId="0" fontId="8" fillId="3" borderId="1" xfId="0" applyFont="1" applyFill="1" applyBorder="1" applyAlignment="1">
      <alignment horizontal="right" vertical="center" wrapText="1"/>
    </xf>
    <xf numFmtId="0" fontId="8" fillId="3" borderId="1" xfId="0" applyFont="1" applyFill="1" applyBorder="1" applyAlignment="1">
      <alignment wrapText="1"/>
    </xf>
    <xf numFmtId="165" fontId="8" fillId="0" borderId="1" xfId="0" applyNumberFormat="1" applyFont="1" applyFill="1" applyBorder="1" applyAlignment="1">
      <alignment wrapText="1"/>
    </xf>
    <xf numFmtId="0" fontId="8" fillId="0" borderId="1" xfId="0" quotePrefix="1" applyFont="1" applyBorder="1" applyAlignment="1">
      <alignment wrapText="1"/>
    </xf>
    <xf numFmtId="0" fontId="8" fillId="0" borderId="2" xfId="0" applyFont="1" applyFill="1" applyBorder="1" applyAlignment="1">
      <alignment horizontal="right" vertical="center" wrapText="1"/>
    </xf>
    <xf numFmtId="165" fontId="8" fillId="0" borderId="2" xfId="0" applyNumberFormat="1" applyFont="1" applyFill="1" applyBorder="1" applyAlignment="1">
      <alignment wrapText="1"/>
    </xf>
    <xf numFmtId="165" fontId="8" fillId="0" borderId="11" xfId="0" applyNumberFormat="1" applyFont="1" applyBorder="1" applyAlignment="1">
      <alignment horizontal="left" vertical="top" wrapText="1"/>
    </xf>
    <xf numFmtId="165" fontId="8" fillId="0" borderId="10" xfId="0" applyNumberFormat="1" applyFont="1" applyBorder="1" applyAlignment="1">
      <alignment horizontal="center" vertical="center" wrapText="1"/>
    </xf>
    <xf numFmtId="165" fontId="8" fillId="0" borderId="10" xfId="0" applyNumberFormat="1" applyFont="1" applyFill="1" applyBorder="1" applyAlignment="1">
      <alignment horizontal="left" vertical="top" wrapText="1"/>
    </xf>
    <xf numFmtId="165" fontId="8" fillId="0" borderId="10" xfId="0" applyNumberFormat="1" applyFont="1" applyFill="1" applyBorder="1" applyAlignment="1">
      <alignment horizontal="center" vertical="center" wrapText="1"/>
    </xf>
    <xf numFmtId="165" fontId="8" fillId="2" borderId="10" xfId="0" applyNumberFormat="1" applyFont="1" applyFill="1" applyBorder="1" applyAlignment="1">
      <alignment horizontal="left" vertical="top" wrapText="1"/>
    </xf>
    <xf numFmtId="165" fontId="8" fillId="0" borderId="8" xfId="0" applyNumberFormat="1" applyFont="1" applyFill="1" applyBorder="1" applyAlignment="1">
      <alignment horizontal="left" vertical="top" wrapText="1"/>
    </xf>
    <xf numFmtId="165" fontId="8" fillId="0" borderId="10" xfId="0" applyNumberFormat="1" applyFont="1" applyFill="1" applyBorder="1" applyAlignment="1" applyProtection="1">
      <alignment horizontal="right" vertical="center" wrapText="1"/>
    </xf>
    <xf numFmtId="165" fontId="11" fillId="0" borderId="10" xfId="0" applyNumberFormat="1" applyFont="1" applyFill="1" applyBorder="1" applyAlignment="1" applyProtection="1">
      <alignment horizontal="center" wrapText="1"/>
    </xf>
    <xf numFmtId="165" fontId="8" fillId="0" borderId="10" xfId="0" applyNumberFormat="1" applyFont="1" applyFill="1" applyBorder="1" applyAlignment="1" applyProtection="1">
      <alignment wrapText="1"/>
    </xf>
    <xf numFmtId="0" fontId="9" fillId="5" borderId="6" xfId="0" applyFont="1" applyFill="1" applyBorder="1" applyAlignment="1" applyProtection="1">
      <alignment horizontal="left" vertical="top" wrapText="1"/>
    </xf>
    <xf numFmtId="0" fontId="9" fillId="5" borderId="6" xfId="0" applyFont="1" applyFill="1" applyBorder="1" applyAlignment="1" applyProtection="1">
      <alignment horizontal="center" vertical="top" wrapText="1"/>
    </xf>
    <xf numFmtId="0" fontId="8" fillId="0" borderId="1" xfId="1" applyFont="1" applyFill="1" applyBorder="1" applyAlignment="1">
      <alignment horizontal="right"/>
    </xf>
    <xf numFmtId="165" fontId="8" fillId="0" borderId="1" xfId="2" applyNumberFormat="1" applyFont="1" applyFill="1" applyBorder="1" applyAlignment="1" applyProtection="1">
      <alignment wrapText="1"/>
    </xf>
    <xf numFmtId="0" fontId="8" fillId="0" borderId="1" xfId="2" applyFont="1" applyFill="1" applyBorder="1" applyAlignment="1" applyProtection="1">
      <alignment horizontal="left" vertical="center" wrapText="1"/>
    </xf>
    <xf numFmtId="0" fontId="8" fillId="0" borderId="1" xfId="2" applyFont="1" applyFill="1" applyBorder="1" applyAlignment="1" applyProtection="1">
      <alignment wrapText="1"/>
    </xf>
    <xf numFmtId="0" fontId="4" fillId="0" borderId="1" xfId="0" applyFont="1" applyFill="1" applyBorder="1" applyAlignment="1" applyProtection="1">
      <alignment horizontal="left" wrapText="1"/>
    </xf>
    <xf numFmtId="0" fontId="8" fillId="0" borderId="1" xfId="1" applyFont="1" applyBorder="1" applyAlignment="1">
      <alignment horizontal="right"/>
    </xf>
    <xf numFmtId="164" fontId="17" fillId="3" borderId="1" xfId="0" applyNumberFormat="1" applyFont="1" applyFill="1" applyBorder="1" applyAlignment="1" applyProtection="1">
      <alignment wrapText="1"/>
    </xf>
    <xf numFmtId="0" fontId="8" fillId="0" borderId="1" xfId="2" applyFont="1" applyFill="1" applyBorder="1" applyAlignment="1" applyProtection="1">
      <alignment horizontal="left" wrapText="1"/>
    </xf>
    <xf numFmtId="0" fontId="4" fillId="0" borderId="1" xfId="2" applyFont="1" applyFill="1" applyBorder="1" applyAlignment="1" applyProtection="1">
      <alignment wrapText="1"/>
    </xf>
    <xf numFmtId="0" fontId="8" fillId="0" borderId="1" xfId="0" quotePrefix="1" applyFont="1" applyFill="1" applyBorder="1" applyAlignment="1">
      <alignment wrapText="1"/>
    </xf>
    <xf numFmtId="0" fontId="8" fillId="0" borderId="1" xfId="0" quotePrefix="1" applyFont="1" applyFill="1" applyBorder="1" applyAlignment="1">
      <alignment horizontal="left" wrapText="1"/>
    </xf>
    <xf numFmtId="0" fontId="8" fillId="0" borderId="11" xfId="0" applyFont="1" applyFill="1" applyBorder="1" applyAlignment="1">
      <alignment horizontal="left" vertical="top"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8" fillId="0" borderId="10" xfId="0" applyFont="1" applyFill="1" applyBorder="1" applyAlignment="1">
      <alignment vertical="top" wrapText="1"/>
    </xf>
    <xf numFmtId="0" fontId="10" fillId="0" borderId="10" xfId="0" applyFont="1" applyFill="1" applyBorder="1" applyAlignment="1">
      <alignment horizontal="left" vertical="top" wrapText="1"/>
    </xf>
    <xf numFmtId="0" fontId="9" fillId="5" borderId="5" xfId="0" applyFont="1" applyFill="1" applyBorder="1" applyAlignment="1" applyProtection="1">
      <alignment horizontal="left" vertical="top"/>
    </xf>
    <xf numFmtId="0" fontId="8" fillId="0" borderId="2" xfId="0" applyFont="1" applyFill="1" applyBorder="1" applyAlignment="1" applyProtection="1">
      <alignment horizontal="right" vertical="center" wrapText="1"/>
    </xf>
    <xf numFmtId="0" fontId="8" fillId="0" borderId="2" xfId="0" applyFont="1" applyFill="1" applyBorder="1" applyAlignment="1" applyProtection="1">
      <alignment wrapText="1"/>
    </xf>
    <xf numFmtId="165" fontId="8" fillId="0" borderId="2" xfId="0" applyNumberFormat="1" applyFont="1" applyFill="1" applyBorder="1" applyAlignment="1" applyProtection="1">
      <alignment wrapText="1"/>
    </xf>
    <xf numFmtId="0" fontId="8" fillId="8" borderId="1" xfId="0" applyFont="1" applyFill="1" applyBorder="1" applyAlignment="1">
      <alignment vertical="top" wrapText="1"/>
    </xf>
    <xf numFmtId="165" fontId="11" fillId="3" borderId="1" xfId="0" applyNumberFormat="1" applyFont="1" applyFill="1" applyBorder="1" applyAlignment="1">
      <alignment wrapText="1"/>
    </xf>
    <xf numFmtId="164" fontId="11" fillId="3" borderId="1" xfId="0" applyNumberFormat="1" applyFont="1" applyFill="1" applyBorder="1" applyAlignment="1">
      <alignment wrapText="1"/>
    </xf>
    <xf numFmtId="0" fontId="8" fillId="0" borderId="1" xfId="0" applyFont="1" applyFill="1" applyBorder="1" applyAlignment="1" applyProtection="1">
      <alignment vertical="center" wrapText="1"/>
    </xf>
    <xf numFmtId="165" fontId="8" fillId="0" borderId="1" xfId="0" applyNumberFormat="1" applyFont="1" applyFill="1" applyBorder="1" applyAlignment="1" applyProtection="1">
      <alignment vertical="center" wrapText="1"/>
    </xf>
    <xf numFmtId="0" fontId="8" fillId="0" borderId="4" xfId="0" applyFont="1" applyFill="1" applyBorder="1" applyAlignment="1">
      <alignment vertical="top" wrapText="1"/>
    </xf>
    <xf numFmtId="0" fontId="8" fillId="0" borderId="4" xfId="0" applyFont="1" applyFill="1" applyBorder="1" applyAlignment="1">
      <alignment horizontal="right" vertical="center" wrapText="1"/>
    </xf>
    <xf numFmtId="0" fontId="8" fillId="0" borderId="4" xfId="0" quotePrefix="1" applyFont="1" applyFill="1" applyBorder="1" applyAlignment="1">
      <alignment wrapText="1"/>
    </xf>
    <xf numFmtId="165" fontId="8" fillId="0" borderId="4" xfId="0" applyNumberFormat="1" applyFont="1" applyFill="1" applyBorder="1" applyAlignment="1">
      <alignment wrapText="1"/>
    </xf>
    <xf numFmtId="0" fontId="8" fillId="0" borderId="0" xfId="1" applyFont="1" applyAlignment="1">
      <alignment vertical="center"/>
    </xf>
    <xf numFmtId="165" fontId="11" fillId="3" borderId="1" xfId="0" applyNumberFormat="1" applyFont="1" applyFill="1" applyBorder="1" applyAlignment="1" applyProtection="1">
      <alignment vertical="center" wrapText="1"/>
    </xf>
    <xf numFmtId="164" fontId="11" fillId="3" borderId="1" xfId="0" applyNumberFormat="1" applyFont="1" applyFill="1" applyBorder="1" applyAlignment="1" applyProtection="1">
      <alignment vertical="center" wrapText="1"/>
    </xf>
    <xf numFmtId="0" fontId="10" fillId="0" borderId="9" xfId="0" applyFont="1" applyBorder="1" applyAlignment="1">
      <alignment horizontal="left" vertical="top" wrapText="1"/>
    </xf>
    <xf numFmtId="0" fontId="10" fillId="2" borderId="0" xfId="0" applyFont="1" applyFill="1" applyBorder="1" applyAlignment="1">
      <alignment horizontal="left" vertical="top" wrapText="1"/>
    </xf>
    <xf numFmtId="0" fontId="19" fillId="5" borderId="6" xfId="0" applyFont="1" applyFill="1" applyBorder="1" applyAlignment="1" applyProtection="1">
      <alignment horizontal="center" vertical="center" wrapText="1"/>
    </xf>
    <xf numFmtId="0" fontId="19" fillId="5" borderId="6" xfId="0" applyFont="1" applyFill="1" applyBorder="1" applyAlignment="1" applyProtection="1">
      <alignment horizontal="left" vertical="top" wrapText="1"/>
    </xf>
    <xf numFmtId="0" fontId="19" fillId="5" borderId="6" xfId="0" applyFont="1" applyFill="1" applyBorder="1" applyAlignment="1" applyProtection="1">
      <alignment horizontal="center" vertical="top" wrapText="1"/>
    </xf>
    <xf numFmtId="0" fontId="19" fillId="5" borderId="6" xfId="0" applyFont="1" applyFill="1" applyBorder="1" applyAlignment="1" applyProtection="1">
      <alignment horizontal="right" vertical="center" wrapText="1"/>
    </xf>
    <xf numFmtId="0" fontId="19" fillId="5" borderId="6" xfId="0" applyFont="1" applyFill="1" applyBorder="1" applyAlignment="1" applyProtection="1">
      <alignment horizontal="center" wrapText="1"/>
    </xf>
    <xf numFmtId="0" fontId="19" fillId="5" borderId="6" xfId="0" applyFont="1" applyFill="1" applyBorder="1" applyAlignment="1" applyProtection="1">
      <alignment wrapText="1"/>
    </xf>
    <xf numFmtId="164" fontId="19" fillId="5" borderId="6" xfId="0" applyNumberFormat="1" applyFont="1" applyFill="1" applyBorder="1" applyAlignment="1" applyProtection="1">
      <alignment wrapText="1"/>
    </xf>
    <xf numFmtId="165" fontId="19" fillId="5" borderId="6" xfId="0" applyNumberFormat="1" applyFont="1" applyFill="1" applyBorder="1" applyAlignment="1" applyProtection="1">
      <alignment wrapText="1"/>
    </xf>
    <xf numFmtId="0" fontId="8" fillId="0" borderId="4" xfId="0" applyFont="1" applyBorder="1" applyAlignment="1">
      <alignment horizontal="right" vertical="center" wrapText="1"/>
    </xf>
    <xf numFmtId="0" fontId="8" fillId="0" borderId="4" xfId="0" applyFont="1" applyBorder="1" applyAlignment="1">
      <alignment horizontal="right" wrapText="1"/>
    </xf>
    <xf numFmtId="0" fontId="8" fillId="0" borderId="4" xfId="0" applyFont="1" applyBorder="1" applyAlignment="1">
      <alignment wrapText="1"/>
    </xf>
    <xf numFmtId="165" fontId="8" fillId="0" borderId="4" xfId="0" applyNumberFormat="1" applyFont="1" applyBorder="1" applyAlignment="1">
      <alignment wrapText="1"/>
    </xf>
    <xf numFmtId="0" fontId="8" fillId="6" borderId="1" xfId="0" applyFont="1" applyFill="1" applyBorder="1" applyAlignment="1">
      <alignment vertical="top" wrapText="1"/>
    </xf>
    <xf numFmtId="0" fontId="8" fillId="4" borderId="1" xfId="0" applyFont="1" applyFill="1" applyBorder="1" applyAlignment="1">
      <alignment vertical="top" wrapText="1"/>
    </xf>
    <xf numFmtId="0" fontId="8" fillId="4" borderId="2" xfId="0" applyFont="1" applyFill="1" applyBorder="1" applyAlignment="1">
      <alignment vertical="top" wrapText="1"/>
    </xf>
    <xf numFmtId="0" fontId="8" fillId="0" borderId="1" xfId="0" applyFont="1" applyFill="1" applyBorder="1" applyAlignment="1">
      <alignment horizontal="righ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8" fillId="0" borderId="0" xfId="0" applyFont="1" applyFill="1" applyBorder="1" applyAlignment="1">
      <alignment horizontal="right" vertical="center" wrapText="1"/>
    </xf>
    <xf numFmtId="165" fontId="8" fillId="0" borderId="0" xfId="0" applyNumberFormat="1" applyFont="1" applyFill="1" applyBorder="1" applyAlignment="1">
      <alignment wrapText="1"/>
    </xf>
    <xf numFmtId="0" fontId="8" fillId="0" borderId="0" xfId="1" applyFont="1" applyBorder="1"/>
    <xf numFmtId="0" fontId="8" fillId="0" borderId="0" xfId="0" applyFont="1" applyBorder="1" applyAlignment="1">
      <alignment horizontal="right" vertical="center" wrapText="1"/>
    </xf>
    <xf numFmtId="164" fontId="8" fillId="0" borderId="0" xfId="0" applyNumberFormat="1" applyFont="1" applyBorder="1" applyAlignment="1">
      <alignment wrapText="1"/>
    </xf>
    <xf numFmtId="165" fontId="8" fillId="0" borderId="0" xfId="0" applyNumberFormat="1" applyFont="1" applyBorder="1" applyAlignment="1">
      <alignment wrapText="1"/>
    </xf>
    <xf numFmtId="0" fontId="8" fillId="0" borderId="1" xfId="0" applyFont="1" applyBorder="1" applyAlignment="1">
      <alignment horizontal="left" wrapText="1"/>
    </xf>
    <xf numFmtId="0" fontId="8" fillId="0" borderId="1" xfId="0" applyFont="1" applyBorder="1" applyAlignment="1">
      <alignment horizontal="center" vertical="center" wrapText="1"/>
    </xf>
    <xf numFmtId="164" fontId="8" fillId="0" borderId="1" xfId="0" applyNumberFormat="1" applyFont="1" applyBorder="1" applyAlignment="1">
      <alignment wrapText="1"/>
    </xf>
    <xf numFmtId="165" fontId="4" fillId="0" borderId="0" xfId="0" applyNumberFormat="1" applyFont="1" applyFill="1" applyBorder="1" applyAlignment="1">
      <alignment horizontal="right" vertical="center" wrapText="1"/>
    </xf>
    <xf numFmtId="0" fontId="8" fillId="0" borderId="4" xfId="1" applyFont="1" applyFill="1" applyBorder="1" applyAlignment="1">
      <alignment horizontal="right"/>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10" fillId="0" borderId="4"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12" fillId="0" borderId="2"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3" fillId="0" borderId="4" xfId="0" applyFont="1" applyFill="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8" fillId="7" borderId="1" xfId="0"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4"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pplyProtection="1">
      <alignment horizontal="left" vertical="top" wrapText="1"/>
    </xf>
    <xf numFmtId="0" fontId="8" fillId="7" borderId="1" xfId="0" applyFont="1" applyFill="1" applyBorder="1" applyAlignment="1" applyProtection="1">
      <alignment horizontal="left" vertical="center" wrapText="1"/>
      <protection locked="0"/>
    </xf>
    <xf numFmtId="0" fontId="8" fillId="0" borderId="4" xfId="0" applyFont="1" applyBorder="1" applyAlignment="1">
      <alignment horizontal="center" vertical="center" wrapText="1"/>
    </xf>
    <xf numFmtId="0" fontId="8" fillId="0" borderId="1" xfId="0" applyFont="1" applyFill="1" applyBorder="1" applyAlignment="1" applyProtection="1">
      <alignment horizontal="left" vertical="top" wrapText="1"/>
    </xf>
    <xf numFmtId="164" fontId="8" fillId="7" borderId="1" xfId="0" applyNumberFormat="1" applyFont="1" applyFill="1" applyBorder="1" applyAlignment="1" applyProtection="1">
      <alignment horizontal="center" vertical="center" wrapText="1"/>
      <protection locked="0"/>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0" fillId="0" borderId="4" xfId="0" applyFont="1" applyFill="1" applyBorder="1" applyAlignment="1">
      <alignment horizontal="center" vertical="center" wrapText="1"/>
    </xf>
    <xf numFmtId="0" fontId="8" fillId="0" borderId="3" xfId="0" applyFont="1" applyFill="1"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2" borderId="3" xfId="0" applyFont="1" applyFill="1" applyBorder="1" applyAlignment="1">
      <alignment horizontal="left" vertical="top" wrapText="1"/>
    </xf>
    <xf numFmtId="0" fontId="8" fillId="0"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top" wrapText="1"/>
    </xf>
    <xf numFmtId="0" fontId="10" fillId="0" borderId="4" xfId="0" applyFont="1" applyBorder="1" applyAlignment="1">
      <alignment horizontal="left" vertical="top" wrapText="1"/>
    </xf>
    <xf numFmtId="0" fontId="10" fillId="0" borderId="3" xfId="0" applyFont="1" applyFill="1" applyBorder="1" applyAlignment="1">
      <alignment horizontal="left" vertical="top" wrapText="1"/>
    </xf>
    <xf numFmtId="0" fontId="8" fillId="2" borderId="1" xfId="0" applyFont="1" applyFill="1" applyBorder="1" applyAlignment="1" applyProtection="1">
      <alignment horizontal="left" vertical="top" wrapText="1"/>
    </xf>
    <xf numFmtId="0" fontId="10" fillId="2" borderId="1" xfId="0" applyFont="1" applyFill="1" applyBorder="1" applyAlignment="1">
      <alignment horizontal="left" vertical="top" wrapText="1"/>
    </xf>
    <xf numFmtId="0" fontId="10" fillId="2" borderId="4" xfId="0" applyFont="1" applyFill="1" applyBorder="1" applyAlignment="1">
      <alignment horizontal="left" vertical="top" wrapText="1"/>
    </xf>
    <xf numFmtId="0" fontId="8" fillId="7" borderId="1" xfId="0" applyFont="1" applyFill="1" applyBorder="1" applyAlignment="1" applyProtection="1">
      <alignment horizontal="right" vertical="center" wrapText="1"/>
      <protection locked="0"/>
    </xf>
    <xf numFmtId="0" fontId="10" fillId="2" borderId="3" xfId="0" applyFont="1" applyFill="1" applyBorder="1" applyAlignment="1">
      <alignment horizontal="left" vertical="top"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0" applyFont="1" applyBorder="1" applyAlignment="1">
      <alignment horizontal="left" vertical="top" wrapText="1"/>
    </xf>
    <xf numFmtId="0" fontId="8" fillId="0" borderId="4" xfId="0" applyFont="1" applyFill="1" applyBorder="1" applyAlignment="1" applyProtection="1">
      <alignment horizontal="center" vertical="center" wrapText="1"/>
    </xf>
    <xf numFmtId="0" fontId="8"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0" fillId="2" borderId="2"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4" xfId="0" quotePrefix="1" applyFont="1" applyFill="1" applyBorder="1" applyAlignment="1">
      <alignment horizontal="center" vertical="center" wrapText="1"/>
    </xf>
    <xf numFmtId="0" fontId="8" fillId="2"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8" fillId="0" borderId="2" xfId="0" applyFont="1" applyFill="1" applyBorder="1" applyAlignment="1">
      <alignment horizontal="left" vertical="top" wrapText="1"/>
    </xf>
  </cellXfs>
  <cellStyles count="3">
    <cellStyle name="Normal" xfId="0" builtinId="0"/>
    <cellStyle name="Normal 2" xfId="1" xr:uid="{00000000-0005-0000-0000-000001000000}"/>
    <cellStyle name="Normal 4"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54"/>
  <sheetViews>
    <sheetView showGridLines="0" tabSelected="1" zoomScale="90" zoomScaleNormal="90" workbookViewId="0">
      <selection activeCell="Q1" sqref="Q1"/>
    </sheetView>
  </sheetViews>
  <sheetFormatPr defaultColWidth="9.109375" defaultRowHeight="13.8" x14ac:dyDescent="0.3"/>
  <cols>
    <col min="1" max="1" width="21.88671875" style="195" customWidth="1"/>
    <col min="2" max="2" width="5.44140625" style="196" customWidth="1"/>
    <col min="3" max="3" width="50.6640625" style="195" customWidth="1"/>
    <col min="4" max="4" width="5.6640625" style="196" customWidth="1"/>
    <col min="5" max="5" width="28.6640625" style="195" customWidth="1"/>
    <col min="6" max="7" width="10.6640625" style="53" hidden="1" customWidth="1"/>
    <col min="8" max="8" width="30.21875" style="195" customWidth="1"/>
    <col min="9" max="9" width="6.6640625" style="81" bestFit="1" customWidth="1"/>
    <col min="10" max="10" width="8.88671875" style="53" customWidth="1"/>
    <col min="11" max="11" width="6.88671875" style="53" bestFit="1" customWidth="1"/>
    <col min="12" max="12" width="10.88671875" style="53" customWidth="1"/>
    <col min="13" max="13" width="14.88671875" style="197" customWidth="1"/>
    <col min="14" max="14" width="13.5546875" style="53" customWidth="1"/>
    <col min="15" max="15" width="14.88671875" style="197" customWidth="1"/>
    <col min="16" max="16" width="10.33203125" style="53" customWidth="1"/>
    <col min="17" max="17" width="15.88671875" style="197" customWidth="1"/>
    <col min="18" max="18" width="14.44140625" style="54" bestFit="1" customWidth="1"/>
    <col min="19" max="19" width="12.109375" style="53" bestFit="1" customWidth="1"/>
    <col min="20" max="20" width="14.88671875" style="197" customWidth="1"/>
    <col min="21" max="21" width="2.109375" style="20" customWidth="1"/>
    <col min="22" max="22" width="14.44140625" style="20" bestFit="1" customWidth="1"/>
    <col min="23" max="23" width="11.6640625" style="20" bestFit="1" customWidth="1"/>
    <col min="24" max="16384" width="9.109375" style="20"/>
  </cols>
  <sheetData>
    <row r="1" spans="1:22" s="15" customFormat="1" ht="30" customHeight="1" x14ac:dyDescent="0.3">
      <c r="A1" s="12" t="s">
        <v>234</v>
      </c>
      <c r="B1" s="13"/>
      <c r="C1" s="13"/>
      <c r="D1" s="14"/>
      <c r="E1" s="13"/>
      <c r="F1" s="13"/>
      <c r="G1" s="13"/>
      <c r="I1" s="198"/>
      <c r="J1" s="8"/>
      <c r="K1" s="5"/>
      <c r="L1" s="4"/>
      <c r="M1" s="4"/>
      <c r="N1" s="2"/>
      <c r="O1" s="2"/>
      <c r="P1" s="2"/>
      <c r="Q1" s="2"/>
      <c r="R1" s="2"/>
      <c r="S1" s="1" t="s">
        <v>376</v>
      </c>
      <c r="T1" s="6">
        <v>44109</v>
      </c>
    </row>
    <row r="2" spans="1:22" x14ac:dyDescent="0.3">
      <c r="A2" s="16"/>
      <c r="B2" s="17"/>
      <c r="C2" s="18"/>
      <c r="D2" s="17"/>
      <c r="E2" s="18"/>
      <c r="F2" s="19"/>
      <c r="G2" s="19"/>
      <c r="H2" s="9"/>
      <c r="I2" s="198"/>
      <c r="J2" s="10"/>
      <c r="K2" s="11"/>
      <c r="L2" s="3"/>
      <c r="M2" s="3"/>
      <c r="N2" s="3"/>
      <c r="O2" s="3"/>
      <c r="P2" s="3"/>
      <c r="Q2" s="3"/>
      <c r="R2" s="3"/>
      <c r="S2" s="1"/>
      <c r="T2" s="7"/>
    </row>
    <row r="3" spans="1:22" ht="14.25" customHeight="1" x14ac:dyDescent="0.3">
      <c r="A3" s="21" t="s">
        <v>275</v>
      </c>
      <c r="B3" s="22"/>
      <c r="C3" s="23" t="s">
        <v>9</v>
      </c>
      <c r="D3" s="22"/>
      <c r="E3" s="23" t="s">
        <v>9</v>
      </c>
      <c r="F3" s="24" t="s">
        <v>9</v>
      </c>
      <c r="G3" s="24" t="s">
        <v>9</v>
      </c>
      <c r="H3" s="23" t="s">
        <v>9</v>
      </c>
      <c r="I3" s="25" t="s">
        <v>9</v>
      </c>
      <c r="J3" s="26" t="s">
        <v>9</v>
      </c>
      <c r="K3" s="27" t="s">
        <v>9</v>
      </c>
      <c r="L3" s="27"/>
      <c r="M3" s="28" t="s">
        <v>9</v>
      </c>
      <c r="N3" s="27" t="s">
        <v>9</v>
      </c>
      <c r="O3" s="28" t="s">
        <v>9</v>
      </c>
      <c r="P3" s="27" t="s">
        <v>9</v>
      </c>
      <c r="Q3" s="28" t="s">
        <v>9</v>
      </c>
      <c r="R3" s="28" t="s">
        <v>9</v>
      </c>
      <c r="S3" s="27" t="s">
        <v>9</v>
      </c>
      <c r="T3" s="29" t="s">
        <v>274</v>
      </c>
    </row>
    <row r="4" spans="1:22" x14ac:dyDescent="0.3">
      <c r="A4" s="224" t="s">
        <v>48</v>
      </c>
      <c r="B4" s="217" t="s">
        <v>3</v>
      </c>
      <c r="C4" s="224" t="s">
        <v>4</v>
      </c>
      <c r="D4" s="217" t="s">
        <v>170</v>
      </c>
      <c r="E4" s="224" t="s">
        <v>249</v>
      </c>
      <c r="F4" s="236" t="s">
        <v>5</v>
      </c>
      <c r="G4" s="236" t="s">
        <v>6</v>
      </c>
      <c r="H4" s="224" t="s">
        <v>7</v>
      </c>
      <c r="I4" s="243" t="s">
        <v>195</v>
      </c>
      <c r="J4" s="217" t="s">
        <v>8</v>
      </c>
      <c r="K4" s="217" t="s">
        <v>1</v>
      </c>
      <c r="L4" s="217" t="s">
        <v>40</v>
      </c>
      <c r="M4" s="217" t="s">
        <v>250</v>
      </c>
      <c r="N4" s="217" t="s">
        <v>9</v>
      </c>
      <c r="O4" s="217" t="s">
        <v>251</v>
      </c>
      <c r="P4" s="217" t="s">
        <v>9</v>
      </c>
      <c r="Q4" s="227" t="s">
        <v>10</v>
      </c>
      <c r="R4" s="217" t="s">
        <v>252</v>
      </c>
      <c r="S4" s="217" t="s">
        <v>9</v>
      </c>
      <c r="T4" s="227" t="s">
        <v>11</v>
      </c>
    </row>
    <row r="5" spans="1:22" x14ac:dyDescent="0.3">
      <c r="A5" s="224" t="s">
        <v>9</v>
      </c>
      <c r="B5" s="217"/>
      <c r="C5" s="224" t="s">
        <v>9</v>
      </c>
      <c r="D5" s="218"/>
      <c r="E5" s="224" t="s">
        <v>9</v>
      </c>
      <c r="F5" s="236" t="s">
        <v>9</v>
      </c>
      <c r="G5" s="236" t="s">
        <v>9</v>
      </c>
      <c r="H5" s="224" t="s">
        <v>9</v>
      </c>
      <c r="I5" s="243" t="s">
        <v>9</v>
      </c>
      <c r="J5" s="217" t="s">
        <v>9</v>
      </c>
      <c r="K5" s="217" t="s">
        <v>9</v>
      </c>
      <c r="L5" s="218"/>
      <c r="M5" s="30" t="s">
        <v>12</v>
      </c>
      <c r="N5" s="31" t="s">
        <v>13</v>
      </c>
      <c r="O5" s="30" t="s">
        <v>12</v>
      </c>
      <c r="P5" s="31" t="s">
        <v>13</v>
      </c>
      <c r="Q5" s="227" t="s">
        <v>9</v>
      </c>
      <c r="R5" s="32" t="s">
        <v>12</v>
      </c>
      <c r="S5" s="31" t="s">
        <v>14</v>
      </c>
      <c r="T5" s="227" t="s">
        <v>9</v>
      </c>
    </row>
    <row r="6" spans="1:22" ht="12.75" customHeight="1" x14ac:dyDescent="0.3">
      <c r="A6" s="201" t="s">
        <v>369</v>
      </c>
      <c r="B6" s="204">
        <v>23</v>
      </c>
      <c r="C6" s="201" t="s">
        <v>133</v>
      </c>
      <c r="D6" s="204" t="s">
        <v>19</v>
      </c>
      <c r="E6" s="229" t="s">
        <v>62</v>
      </c>
      <c r="F6" s="33"/>
      <c r="G6" s="33"/>
      <c r="H6" s="229" t="s">
        <v>24</v>
      </c>
      <c r="I6" s="34">
        <v>20759</v>
      </c>
      <c r="J6" s="35">
        <v>2017</v>
      </c>
      <c r="K6" s="36" t="s">
        <v>19</v>
      </c>
      <c r="L6" s="36" t="s">
        <v>148</v>
      </c>
      <c r="M6" s="37">
        <v>151929.04</v>
      </c>
      <c r="N6" s="38" t="s">
        <v>118</v>
      </c>
      <c r="O6" s="37">
        <v>17388.96</v>
      </c>
      <c r="P6" s="38" t="s">
        <v>16</v>
      </c>
      <c r="Q6" s="37">
        <f>SUM(O6,M6)</f>
        <v>169318</v>
      </c>
      <c r="R6" s="37"/>
      <c r="S6" s="38"/>
      <c r="T6" s="37">
        <f>SUM(R6,Q6)</f>
        <v>169318</v>
      </c>
    </row>
    <row r="7" spans="1:22" ht="12.75" customHeight="1" x14ac:dyDescent="0.3">
      <c r="A7" s="201"/>
      <c r="B7" s="204"/>
      <c r="C7" s="201"/>
      <c r="D7" s="209"/>
      <c r="E7" s="211"/>
      <c r="F7" s="39"/>
      <c r="G7" s="39"/>
      <c r="H7" s="211"/>
      <c r="I7" s="40">
        <v>20759</v>
      </c>
      <c r="J7" s="41">
        <v>2017</v>
      </c>
      <c r="K7" s="42" t="s">
        <v>19</v>
      </c>
      <c r="L7" s="42" t="s">
        <v>148</v>
      </c>
      <c r="M7" s="43">
        <v>474838.6</v>
      </c>
      <c r="N7" s="44" t="s">
        <v>521</v>
      </c>
      <c r="O7" s="43">
        <v>54347.4</v>
      </c>
      <c r="P7" s="44" t="s">
        <v>0</v>
      </c>
      <c r="Q7" s="43">
        <f>SUM(O7,M7)</f>
        <v>529186</v>
      </c>
      <c r="R7" s="43"/>
      <c r="S7" s="44"/>
      <c r="T7" s="43">
        <f>SUM(R7,Q7)</f>
        <v>529186</v>
      </c>
    </row>
    <row r="8" spans="1:22" ht="12.75" customHeight="1" x14ac:dyDescent="0.3">
      <c r="A8" s="201"/>
      <c r="B8" s="204"/>
      <c r="C8" s="201"/>
      <c r="D8" s="209"/>
      <c r="E8" s="211"/>
      <c r="F8" s="39"/>
      <c r="G8" s="39"/>
      <c r="H8" s="211"/>
      <c r="I8" s="40">
        <v>20759</v>
      </c>
      <c r="J8" s="41">
        <v>2017</v>
      </c>
      <c r="K8" s="42" t="s">
        <v>19</v>
      </c>
      <c r="L8" s="42" t="s">
        <v>148</v>
      </c>
      <c r="M8" s="43">
        <v>247064.20611299999</v>
      </c>
      <c r="N8" s="44" t="s">
        <v>233</v>
      </c>
      <c r="O8" s="43">
        <v>28277.603887000001</v>
      </c>
      <c r="P8" s="44" t="s">
        <v>18</v>
      </c>
      <c r="Q8" s="43">
        <f t="shared" ref="Q8" si="0">SUM(O8,M8)</f>
        <v>275341.81</v>
      </c>
      <c r="R8" s="43"/>
      <c r="S8" s="44"/>
      <c r="T8" s="43">
        <f t="shared" ref="T8" si="1">SUM(R8,Q8)</f>
        <v>275341.81</v>
      </c>
    </row>
    <row r="9" spans="1:22" ht="12.75" customHeight="1" x14ac:dyDescent="0.3">
      <c r="A9" s="201"/>
      <c r="B9" s="204"/>
      <c r="C9" s="201"/>
      <c r="D9" s="209"/>
      <c r="E9" s="211"/>
      <c r="F9" s="39"/>
      <c r="G9" s="39"/>
      <c r="H9" s="211"/>
      <c r="I9" s="40">
        <v>20759</v>
      </c>
      <c r="J9" s="41">
        <v>2017</v>
      </c>
      <c r="K9" s="42" t="s">
        <v>19</v>
      </c>
      <c r="L9" s="42" t="s">
        <v>148</v>
      </c>
      <c r="M9" s="43">
        <v>450000.44</v>
      </c>
      <c r="N9" s="44" t="s">
        <v>116</v>
      </c>
      <c r="O9" s="43">
        <v>51504.56</v>
      </c>
      <c r="P9" s="44" t="s">
        <v>18</v>
      </c>
      <c r="Q9" s="43">
        <f>SUM(O9,M9)</f>
        <v>501505</v>
      </c>
      <c r="R9" s="43"/>
      <c r="S9" s="44"/>
      <c r="T9" s="43">
        <f>SUM(R9,Q9)</f>
        <v>501505</v>
      </c>
    </row>
    <row r="10" spans="1:22" ht="12.75" customHeight="1" x14ac:dyDescent="0.3">
      <c r="A10" s="201"/>
      <c r="B10" s="204"/>
      <c r="C10" s="201"/>
      <c r="D10" s="209"/>
      <c r="E10" s="211"/>
      <c r="F10" s="39"/>
      <c r="G10" s="39"/>
      <c r="H10" s="211"/>
      <c r="I10" s="40">
        <v>21274</v>
      </c>
      <c r="J10" s="41">
        <v>2018</v>
      </c>
      <c r="K10" s="42" t="s">
        <v>19</v>
      </c>
      <c r="L10" s="42" t="s">
        <v>318</v>
      </c>
      <c r="M10" s="43">
        <v>485373.8</v>
      </c>
      <c r="N10" s="44" t="s">
        <v>521</v>
      </c>
      <c r="O10" s="43">
        <v>55553.2</v>
      </c>
      <c r="P10" s="44" t="s">
        <v>0</v>
      </c>
      <c r="Q10" s="43">
        <f t="shared" ref="Q10:Q11" si="2">SUM(O10,M10)</f>
        <v>540927</v>
      </c>
      <c r="R10" s="43"/>
      <c r="S10" s="44"/>
      <c r="T10" s="43">
        <f t="shared" ref="T10:T11" si="3">SUM(R10,Q10)</f>
        <v>540927</v>
      </c>
    </row>
    <row r="11" spans="1:22" ht="12.75" customHeight="1" x14ac:dyDescent="0.3">
      <c r="A11" s="201"/>
      <c r="B11" s="204"/>
      <c r="C11" s="201"/>
      <c r="D11" s="209"/>
      <c r="E11" s="211"/>
      <c r="F11" s="39"/>
      <c r="G11" s="39"/>
      <c r="H11" s="211"/>
      <c r="I11" s="40">
        <v>21274</v>
      </c>
      <c r="J11" s="41">
        <v>2018</v>
      </c>
      <c r="K11" s="42" t="s">
        <v>19</v>
      </c>
      <c r="L11" s="42" t="s">
        <v>318</v>
      </c>
      <c r="M11" s="43">
        <v>151663.44</v>
      </c>
      <c r="N11" s="44" t="s">
        <v>118</v>
      </c>
      <c r="O11" s="43">
        <v>17358.560000000001</v>
      </c>
      <c r="P11" s="44" t="s">
        <v>16</v>
      </c>
      <c r="Q11" s="43">
        <f t="shared" si="2"/>
        <v>169022</v>
      </c>
      <c r="R11" s="43"/>
      <c r="S11" s="44"/>
      <c r="T11" s="43">
        <f t="shared" si="3"/>
        <v>169022</v>
      </c>
    </row>
    <row r="12" spans="1:22" ht="12.75" customHeight="1" x14ac:dyDescent="0.3">
      <c r="A12" s="201"/>
      <c r="B12" s="204"/>
      <c r="C12" s="201"/>
      <c r="D12" s="209"/>
      <c r="E12" s="211"/>
      <c r="F12" s="39"/>
      <c r="G12" s="39"/>
      <c r="H12" s="211"/>
      <c r="I12" s="40">
        <v>21274</v>
      </c>
      <c r="J12" s="41">
        <v>2018</v>
      </c>
      <c r="K12" s="42" t="s">
        <v>19</v>
      </c>
      <c r="L12" s="42" t="s">
        <v>318</v>
      </c>
      <c r="M12" s="43">
        <v>450000</v>
      </c>
      <c r="N12" s="44" t="s">
        <v>116</v>
      </c>
      <c r="O12" s="43">
        <v>51504.51</v>
      </c>
      <c r="P12" s="44" t="s">
        <v>18</v>
      </c>
      <c r="Q12" s="43">
        <f t="shared" ref="Q12" si="4">SUM(O12,M12)</f>
        <v>501504.51</v>
      </c>
      <c r="R12" s="43"/>
      <c r="S12" s="44"/>
      <c r="T12" s="43">
        <f t="shared" ref="T12" si="5">SUM(R12,Q12)</f>
        <v>501504.51</v>
      </c>
    </row>
    <row r="13" spans="1:22" ht="12.75" customHeight="1" x14ac:dyDescent="0.3">
      <c r="A13" s="201"/>
      <c r="B13" s="204"/>
      <c r="C13" s="201"/>
      <c r="D13" s="209"/>
      <c r="E13" s="211"/>
      <c r="F13" s="39"/>
      <c r="G13" s="39"/>
      <c r="H13" s="211"/>
      <c r="I13" s="40">
        <v>20604</v>
      </c>
      <c r="J13" s="44">
        <v>2019</v>
      </c>
      <c r="K13" s="42" t="s">
        <v>19</v>
      </c>
      <c r="L13" s="42" t="s">
        <v>489</v>
      </c>
      <c r="M13" s="43">
        <v>157204</v>
      </c>
      <c r="N13" s="44" t="s">
        <v>118</v>
      </c>
      <c r="O13" s="43">
        <v>17992.7</v>
      </c>
      <c r="P13" s="44" t="s">
        <v>16</v>
      </c>
      <c r="Q13" s="43">
        <f t="shared" ref="Q13" si="6">SUM(O13,M13)</f>
        <v>175196.7</v>
      </c>
      <c r="R13" s="43"/>
      <c r="S13" s="44"/>
      <c r="T13" s="43">
        <f t="shared" ref="T13" si="7">SUM(R13,Q13)</f>
        <v>175196.7</v>
      </c>
    </row>
    <row r="14" spans="1:22" ht="12.75" customHeight="1" x14ac:dyDescent="0.3">
      <c r="A14" s="201"/>
      <c r="B14" s="204"/>
      <c r="C14" s="201"/>
      <c r="D14" s="209"/>
      <c r="E14" s="211"/>
      <c r="F14" s="39"/>
      <c r="G14" s="39"/>
      <c r="H14" s="211"/>
      <c r="I14" s="40">
        <v>20604</v>
      </c>
      <c r="J14" s="44">
        <v>2019</v>
      </c>
      <c r="K14" s="42" t="s">
        <v>19</v>
      </c>
      <c r="L14" s="42" t="s">
        <v>489</v>
      </c>
      <c r="M14" s="43">
        <v>543007.38</v>
      </c>
      <c r="N14" s="44" t="s">
        <v>521</v>
      </c>
      <c r="O14" s="43">
        <v>62149.62</v>
      </c>
      <c r="P14" s="44" t="s">
        <v>0</v>
      </c>
      <c r="Q14" s="43">
        <f t="shared" ref="Q14:Q15" si="8">SUM(O14,M14)</f>
        <v>605157</v>
      </c>
      <c r="R14" s="43"/>
      <c r="S14" s="44"/>
      <c r="T14" s="43">
        <f t="shared" ref="T14:T15" si="9">SUM(R14,Q14)</f>
        <v>605157</v>
      </c>
    </row>
    <row r="15" spans="1:22" ht="12.75" customHeight="1" x14ac:dyDescent="0.3">
      <c r="A15" s="201"/>
      <c r="B15" s="204"/>
      <c r="C15" s="201"/>
      <c r="D15" s="209"/>
      <c r="E15" s="211"/>
      <c r="F15" s="39"/>
      <c r="G15" s="39"/>
      <c r="H15" s="211"/>
      <c r="I15" s="40">
        <v>20604</v>
      </c>
      <c r="J15" s="44">
        <v>2019</v>
      </c>
      <c r="K15" s="42" t="s">
        <v>19</v>
      </c>
      <c r="L15" s="42" t="s">
        <v>489</v>
      </c>
      <c r="M15" s="43">
        <v>620000</v>
      </c>
      <c r="N15" s="44" t="s">
        <v>377</v>
      </c>
      <c r="O15" s="43">
        <v>70961.77</v>
      </c>
      <c r="P15" s="44" t="s">
        <v>18</v>
      </c>
      <c r="Q15" s="43">
        <f t="shared" si="8"/>
        <v>690961.77</v>
      </c>
      <c r="R15" s="43"/>
      <c r="S15" s="44"/>
      <c r="T15" s="43">
        <f t="shared" si="9"/>
        <v>690961.77</v>
      </c>
    </row>
    <row r="16" spans="1:22" ht="12.75" customHeight="1" x14ac:dyDescent="0.3">
      <c r="A16" s="201"/>
      <c r="B16" s="204"/>
      <c r="C16" s="201"/>
      <c r="D16" s="209"/>
      <c r="E16" s="211"/>
      <c r="F16" s="39"/>
      <c r="G16" s="39"/>
      <c r="H16" s="211"/>
      <c r="I16" s="40">
        <v>20605</v>
      </c>
      <c r="J16" s="44">
        <v>2020</v>
      </c>
      <c r="K16" s="42" t="s">
        <v>19</v>
      </c>
      <c r="L16" s="42" t="s">
        <v>552</v>
      </c>
      <c r="M16" s="43">
        <v>169445</v>
      </c>
      <c r="N16" s="44" t="s">
        <v>118</v>
      </c>
      <c r="O16" s="43">
        <v>19393.740000000002</v>
      </c>
      <c r="P16" s="44" t="s">
        <v>16</v>
      </c>
      <c r="Q16" s="43">
        <f>SUM(O16,M16)</f>
        <v>188838.74</v>
      </c>
      <c r="R16" s="43"/>
      <c r="S16" s="44"/>
      <c r="T16" s="43">
        <f>SUM(R16,Q16)</f>
        <v>188838.74</v>
      </c>
      <c r="V16" s="45"/>
    </row>
    <row r="17" spans="1:22" ht="12.75" customHeight="1" x14ac:dyDescent="0.3">
      <c r="A17" s="201"/>
      <c r="B17" s="204"/>
      <c r="C17" s="201"/>
      <c r="D17" s="209"/>
      <c r="E17" s="211"/>
      <c r="F17" s="39"/>
      <c r="G17" s="39"/>
      <c r="H17" s="211"/>
      <c r="I17" s="40">
        <v>20605</v>
      </c>
      <c r="J17" s="44">
        <v>2020</v>
      </c>
      <c r="K17" s="42" t="s">
        <v>19</v>
      </c>
      <c r="L17" s="42" t="s">
        <v>552</v>
      </c>
      <c r="M17" s="43">
        <v>505688</v>
      </c>
      <c r="N17" s="44" t="s">
        <v>521</v>
      </c>
      <c r="O17" s="43">
        <v>57878.25</v>
      </c>
      <c r="P17" s="44" t="s">
        <v>0</v>
      </c>
      <c r="Q17" s="43">
        <f t="shared" ref="Q17:Q21" si="10">SUM(O17,M17)</f>
        <v>563566.25</v>
      </c>
      <c r="R17" s="43"/>
      <c r="S17" s="44"/>
      <c r="T17" s="43">
        <f t="shared" ref="T17:T21" si="11">SUM(R17,Q17)</f>
        <v>563566.25</v>
      </c>
    </row>
    <row r="18" spans="1:22" ht="12.75" customHeight="1" x14ac:dyDescent="0.3">
      <c r="A18" s="201"/>
      <c r="B18" s="204"/>
      <c r="C18" s="201"/>
      <c r="D18" s="209"/>
      <c r="E18" s="211"/>
      <c r="F18" s="39"/>
      <c r="G18" s="39"/>
      <c r="H18" s="211"/>
      <c r="I18" s="40">
        <v>20605</v>
      </c>
      <c r="J18" s="44">
        <v>2020</v>
      </c>
      <c r="K18" s="42" t="s">
        <v>19</v>
      </c>
      <c r="L18" s="42" t="s">
        <v>552</v>
      </c>
      <c r="M18" s="43">
        <v>620000</v>
      </c>
      <c r="N18" s="44" t="s">
        <v>515</v>
      </c>
      <c r="O18" s="43">
        <v>70961.77</v>
      </c>
      <c r="P18" s="44" t="s">
        <v>18</v>
      </c>
      <c r="Q18" s="43">
        <f t="shared" si="10"/>
        <v>690961.77</v>
      </c>
      <c r="R18" s="43"/>
      <c r="S18" s="44"/>
      <c r="T18" s="43">
        <f t="shared" si="11"/>
        <v>690961.77</v>
      </c>
      <c r="V18" s="45"/>
    </row>
    <row r="19" spans="1:22" ht="12.75" customHeight="1" x14ac:dyDescent="0.3">
      <c r="A19" s="201"/>
      <c r="B19" s="204"/>
      <c r="C19" s="201"/>
      <c r="D19" s="209"/>
      <c r="E19" s="211"/>
      <c r="F19" s="39"/>
      <c r="G19" s="39"/>
      <c r="H19" s="211"/>
      <c r="I19" s="40">
        <v>20605</v>
      </c>
      <c r="J19" s="44">
        <v>2020</v>
      </c>
      <c r="K19" s="42" t="s">
        <v>19</v>
      </c>
      <c r="L19" s="42" t="s">
        <v>552</v>
      </c>
      <c r="M19" s="43">
        <v>1600802.1</v>
      </c>
      <c r="N19" s="44" t="s">
        <v>519</v>
      </c>
      <c r="O19" s="43">
        <v>183218.96</v>
      </c>
      <c r="P19" s="44" t="s">
        <v>18</v>
      </c>
      <c r="Q19" s="43">
        <f t="shared" si="10"/>
        <v>1784021.06</v>
      </c>
      <c r="R19" s="43"/>
      <c r="S19" s="43"/>
      <c r="T19" s="43">
        <f t="shared" si="11"/>
        <v>1784021.06</v>
      </c>
    </row>
    <row r="20" spans="1:22" ht="12.75" customHeight="1" x14ac:dyDescent="0.3">
      <c r="A20" s="201"/>
      <c r="B20" s="204"/>
      <c r="C20" s="201"/>
      <c r="D20" s="209"/>
      <c r="E20" s="211"/>
      <c r="F20" s="39"/>
      <c r="G20" s="39"/>
      <c r="H20" s="211"/>
      <c r="I20" s="40">
        <v>20606</v>
      </c>
      <c r="J20" s="44">
        <v>2021</v>
      </c>
      <c r="K20" s="42" t="s">
        <v>19</v>
      </c>
      <c r="L20" s="42" t="s">
        <v>41</v>
      </c>
      <c r="M20" s="43">
        <v>161079.62</v>
      </c>
      <c r="N20" s="44" t="s">
        <v>118</v>
      </c>
      <c r="O20" s="43">
        <v>18436.28</v>
      </c>
      <c r="P20" s="44" t="s">
        <v>16</v>
      </c>
      <c r="Q20" s="43">
        <f t="shared" si="10"/>
        <v>179515.9</v>
      </c>
      <c r="R20" s="43"/>
      <c r="S20" s="44"/>
      <c r="T20" s="43">
        <f t="shared" si="11"/>
        <v>179515.9</v>
      </c>
      <c r="V20" s="45"/>
    </row>
    <row r="21" spans="1:22" ht="12.75" customHeight="1" x14ac:dyDescent="0.3">
      <c r="A21" s="201"/>
      <c r="B21" s="204"/>
      <c r="C21" s="201"/>
      <c r="D21" s="209"/>
      <c r="E21" s="211"/>
      <c r="F21" s="39"/>
      <c r="G21" s="39"/>
      <c r="H21" s="211"/>
      <c r="I21" s="40">
        <v>20606</v>
      </c>
      <c r="J21" s="44">
        <v>2021</v>
      </c>
      <c r="K21" s="42" t="s">
        <v>19</v>
      </c>
      <c r="L21" s="42" t="s">
        <v>41</v>
      </c>
      <c r="M21" s="43">
        <v>496531.88</v>
      </c>
      <c r="N21" s="44" t="s">
        <v>521</v>
      </c>
      <c r="O21" s="43">
        <v>56830</v>
      </c>
      <c r="P21" s="44" t="s">
        <v>0</v>
      </c>
      <c r="Q21" s="43">
        <f t="shared" si="10"/>
        <v>553361.88</v>
      </c>
      <c r="R21" s="43"/>
      <c r="S21" s="44"/>
      <c r="T21" s="43">
        <f t="shared" si="11"/>
        <v>553361.88</v>
      </c>
    </row>
    <row r="22" spans="1:22" ht="12" customHeight="1" x14ac:dyDescent="0.3">
      <c r="A22" s="202"/>
      <c r="B22" s="205"/>
      <c r="C22" s="202"/>
      <c r="D22" s="210"/>
      <c r="E22" s="211"/>
      <c r="F22" s="39"/>
      <c r="G22" s="39"/>
      <c r="H22" s="212"/>
      <c r="I22" s="46"/>
      <c r="J22" s="47" t="s">
        <v>144</v>
      </c>
      <c r="K22" s="48"/>
      <c r="L22" s="48"/>
      <c r="M22" s="49">
        <f>SUM(M6:M21)</f>
        <v>7284627.5061130002</v>
      </c>
      <c r="N22" s="50"/>
      <c r="O22" s="49">
        <f>SUM(O6:O21)</f>
        <v>833757.88388700003</v>
      </c>
      <c r="P22" s="50"/>
      <c r="Q22" s="49">
        <f>SUM(Q6:Q21)</f>
        <v>8118385.3900000015</v>
      </c>
      <c r="R22" s="49">
        <f>SUM(R6:R21)</f>
        <v>0</v>
      </c>
      <c r="S22" s="50"/>
      <c r="T22" s="49">
        <f>SUM(T6:T21)</f>
        <v>8118385.3900000015</v>
      </c>
    </row>
    <row r="23" spans="1:22" ht="12.75" customHeight="1" x14ac:dyDescent="0.3">
      <c r="A23" s="200" t="s">
        <v>52</v>
      </c>
      <c r="B23" s="203">
        <v>25</v>
      </c>
      <c r="C23" s="200" t="s">
        <v>53</v>
      </c>
      <c r="D23" s="203" t="s">
        <v>175</v>
      </c>
      <c r="E23" s="211" t="s">
        <v>59</v>
      </c>
      <c r="F23" s="39"/>
      <c r="G23" s="39"/>
      <c r="H23" s="211" t="s">
        <v>59</v>
      </c>
      <c r="I23" s="40">
        <v>20042</v>
      </c>
      <c r="J23" s="44">
        <v>2019</v>
      </c>
      <c r="K23" s="42" t="s">
        <v>25</v>
      </c>
      <c r="L23" s="42" t="s">
        <v>283</v>
      </c>
      <c r="M23" s="43">
        <v>0</v>
      </c>
      <c r="N23" s="44" t="s">
        <v>58</v>
      </c>
      <c r="O23" s="43">
        <v>0</v>
      </c>
      <c r="P23" s="44" t="s">
        <v>18</v>
      </c>
      <c r="Q23" s="43">
        <f>SUM(O23,M23)</f>
        <v>0</v>
      </c>
      <c r="R23" s="43"/>
      <c r="S23" s="44"/>
      <c r="T23" s="43">
        <f>SUM(R23,Q23)</f>
        <v>0</v>
      </c>
    </row>
    <row r="24" spans="1:22" ht="12.75" customHeight="1" x14ac:dyDescent="0.3">
      <c r="A24" s="201"/>
      <c r="B24" s="204"/>
      <c r="C24" s="201"/>
      <c r="D24" s="209"/>
      <c r="E24" s="211"/>
      <c r="F24" s="39"/>
      <c r="G24" s="39"/>
      <c r="H24" s="211"/>
      <c r="I24" s="40">
        <v>20043</v>
      </c>
      <c r="J24" s="44">
        <v>2020</v>
      </c>
      <c r="K24" s="42" t="s">
        <v>25</v>
      </c>
      <c r="L24" s="42" t="s">
        <v>283</v>
      </c>
      <c r="M24" s="43">
        <v>0</v>
      </c>
      <c r="N24" s="44" t="s">
        <v>58</v>
      </c>
      <c r="O24" s="43">
        <v>0</v>
      </c>
      <c r="P24" s="44" t="s">
        <v>18</v>
      </c>
      <c r="Q24" s="43">
        <f t="shared" ref="Q24:Q25" si="12">SUM(O24,M24)</f>
        <v>0</v>
      </c>
      <c r="R24" s="43"/>
      <c r="S24" s="44"/>
      <c r="T24" s="43">
        <f t="shared" ref="T24:T25" si="13">SUM(R24,Q24)</f>
        <v>0</v>
      </c>
    </row>
    <row r="25" spans="1:22" ht="12.75" customHeight="1" x14ac:dyDescent="0.3">
      <c r="A25" s="201"/>
      <c r="B25" s="204"/>
      <c r="C25" s="201"/>
      <c r="D25" s="209"/>
      <c r="E25" s="211"/>
      <c r="F25" s="39"/>
      <c r="G25" s="39"/>
      <c r="H25" s="211"/>
      <c r="I25" s="40">
        <v>20044</v>
      </c>
      <c r="J25" s="44">
        <v>2021</v>
      </c>
      <c r="K25" s="42" t="s">
        <v>25</v>
      </c>
      <c r="L25" s="42" t="s">
        <v>283</v>
      </c>
      <c r="M25" s="43">
        <v>0</v>
      </c>
      <c r="N25" s="44" t="s">
        <v>58</v>
      </c>
      <c r="O25" s="43">
        <v>0</v>
      </c>
      <c r="P25" s="44" t="s">
        <v>18</v>
      </c>
      <c r="Q25" s="43">
        <f t="shared" si="12"/>
        <v>0</v>
      </c>
      <c r="R25" s="43"/>
      <c r="S25" s="44"/>
      <c r="T25" s="43">
        <f t="shared" si="13"/>
        <v>0</v>
      </c>
    </row>
    <row r="26" spans="1:22" ht="12.75" customHeight="1" x14ac:dyDescent="0.3">
      <c r="A26" s="202"/>
      <c r="B26" s="205"/>
      <c r="C26" s="202"/>
      <c r="D26" s="210"/>
      <c r="E26" s="211"/>
      <c r="F26" s="39"/>
      <c r="G26" s="39"/>
      <c r="H26" s="212"/>
      <c r="I26" s="46"/>
      <c r="J26" s="51" t="s">
        <v>144</v>
      </c>
      <c r="K26" s="48"/>
      <c r="L26" s="48"/>
      <c r="M26" s="49">
        <f>SUM(M23:M25)</f>
        <v>0</v>
      </c>
      <c r="N26" s="50"/>
      <c r="O26" s="49">
        <f t="shared" ref="O26:T26" si="14">SUM(O23:O25)</f>
        <v>0</v>
      </c>
      <c r="P26" s="50"/>
      <c r="Q26" s="49">
        <f t="shared" si="14"/>
        <v>0</v>
      </c>
      <c r="R26" s="49">
        <f t="shared" si="14"/>
        <v>0</v>
      </c>
      <c r="S26" s="50"/>
      <c r="T26" s="49">
        <f t="shared" si="14"/>
        <v>0</v>
      </c>
    </row>
    <row r="27" spans="1:22" ht="12.75" customHeight="1" x14ac:dyDescent="0.3">
      <c r="A27" s="200" t="s">
        <v>585</v>
      </c>
      <c r="B27" s="203">
        <v>155</v>
      </c>
      <c r="C27" s="206" t="s">
        <v>586</v>
      </c>
      <c r="D27" s="203" t="s">
        <v>19</v>
      </c>
      <c r="E27" s="211" t="s">
        <v>59</v>
      </c>
      <c r="F27" s="39"/>
      <c r="G27" s="39"/>
      <c r="H27" s="211" t="s">
        <v>59</v>
      </c>
      <c r="I27" s="40">
        <v>22297</v>
      </c>
      <c r="J27" s="44">
        <v>2020</v>
      </c>
      <c r="K27" s="42" t="s">
        <v>19</v>
      </c>
      <c r="L27" s="42" t="s">
        <v>41</v>
      </c>
      <c r="M27" s="43">
        <v>100000</v>
      </c>
      <c r="N27" s="44" t="s">
        <v>521</v>
      </c>
      <c r="O27" s="43">
        <v>25000</v>
      </c>
      <c r="P27" s="44"/>
      <c r="Q27" s="43">
        <f>SUM(O27,M27)</f>
        <v>125000</v>
      </c>
      <c r="R27" s="43"/>
      <c r="S27" s="44"/>
      <c r="T27" s="43">
        <f>SUM(R27,Q27)</f>
        <v>125000</v>
      </c>
    </row>
    <row r="28" spans="1:22" ht="12.75" customHeight="1" x14ac:dyDescent="0.3">
      <c r="A28" s="201"/>
      <c r="B28" s="204"/>
      <c r="C28" s="207"/>
      <c r="D28" s="209"/>
      <c r="E28" s="211"/>
      <c r="F28" s="39"/>
      <c r="G28" s="39"/>
      <c r="H28" s="211"/>
      <c r="I28" s="40">
        <v>22297</v>
      </c>
      <c r="J28" s="44">
        <v>2020</v>
      </c>
      <c r="K28" s="42" t="s">
        <v>19</v>
      </c>
      <c r="L28" s="42" t="s">
        <v>41</v>
      </c>
      <c r="M28" s="43">
        <v>75000</v>
      </c>
      <c r="N28" s="44" t="s">
        <v>551</v>
      </c>
      <c r="O28" s="43">
        <v>8584.09</v>
      </c>
      <c r="P28" s="44"/>
      <c r="Q28" s="43">
        <f t="shared" ref="Q28" si="15">SUM(O28,M28)</f>
        <v>83584.09</v>
      </c>
      <c r="R28" s="43"/>
      <c r="S28" s="44"/>
      <c r="T28" s="43">
        <f t="shared" ref="T28" si="16">SUM(R28,Q28)</f>
        <v>83584.09</v>
      </c>
    </row>
    <row r="29" spans="1:22" ht="57" customHeight="1" x14ac:dyDescent="0.3">
      <c r="A29" s="202"/>
      <c r="B29" s="205"/>
      <c r="C29" s="208"/>
      <c r="D29" s="210"/>
      <c r="E29" s="211"/>
      <c r="F29" s="39"/>
      <c r="G29" s="39"/>
      <c r="H29" s="212"/>
      <c r="I29" s="46"/>
      <c r="J29" s="51" t="s">
        <v>144</v>
      </c>
      <c r="K29" s="48"/>
      <c r="L29" s="48"/>
      <c r="M29" s="49">
        <f>SUM(M27:M28)</f>
        <v>175000</v>
      </c>
      <c r="N29" s="50"/>
      <c r="O29" s="49">
        <f>SUM(O27:O28)</f>
        <v>33584.089999999997</v>
      </c>
      <c r="P29" s="50"/>
      <c r="Q29" s="49">
        <f>SUM(Q27:Q28)</f>
        <v>208584.09</v>
      </c>
      <c r="R29" s="49">
        <f>SUM(R27:R28)</f>
        <v>0</v>
      </c>
      <c r="S29" s="50"/>
      <c r="T29" s="49">
        <f>SUM(T27:T28)</f>
        <v>208584.09</v>
      </c>
    </row>
    <row r="30" spans="1:22" ht="12.75" customHeight="1" x14ac:dyDescent="0.3">
      <c r="A30" s="211" t="s">
        <v>384</v>
      </c>
      <c r="B30" s="213">
        <v>126</v>
      </c>
      <c r="C30" s="211" t="s">
        <v>487</v>
      </c>
      <c r="D30" s="213" t="s">
        <v>19</v>
      </c>
      <c r="E30" s="211" t="s">
        <v>629</v>
      </c>
      <c r="F30" s="39"/>
      <c r="G30" s="39"/>
      <c r="H30" s="211" t="s">
        <v>24</v>
      </c>
      <c r="I30" s="52">
        <v>21384</v>
      </c>
      <c r="J30" s="53">
        <v>2021</v>
      </c>
      <c r="K30" s="53" t="s">
        <v>19</v>
      </c>
      <c r="L30" s="42" t="s">
        <v>41</v>
      </c>
      <c r="M30" s="54">
        <v>500000</v>
      </c>
      <c r="N30" s="53" t="s">
        <v>375</v>
      </c>
      <c r="O30" s="54">
        <v>57227.23</v>
      </c>
      <c r="P30" s="53" t="s">
        <v>18</v>
      </c>
      <c r="Q30" s="54">
        <f>SUM(O30,M30)</f>
        <v>557227.23</v>
      </c>
      <c r="T30" s="54">
        <f>SUM(R30,Q30)</f>
        <v>557227.23</v>
      </c>
      <c r="V30" s="55"/>
    </row>
    <row r="31" spans="1:22" ht="26.25" customHeight="1" x14ac:dyDescent="0.3">
      <c r="A31" s="211"/>
      <c r="B31" s="213"/>
      <c r="C31" s="211"/>
      <c r="D31" s="214"/>
      <c r="E31" s="211"/>
      <c r="F31" s="39"/>
      <c r="G31" s="39"/>
      <c r="H31" s="212"/>
      <c r="I31" s="56"/>
      <c r="J31" s="57" t="s">
        <v>144</v>
      </c>
      <c r="K31" s="58"/>
      <c r="L31" s="58"/>
      <c r="M31" s="59">
        <f>SUM(M30:M30)</f>
        <v>500000</v>
      </c>
      <c r="N31" s="60"/>
      <c r="O31" s="59">
        <f>SUM(O30:O30)</f>
        <v>57227.23</v>
      </c>
      <c r="P31" s="60"/>
      <c r="Q31" s="59">
        <f>SUM(Q30:Q30)</f>
        <v>557227.23</v>
      </c>
      <c r="R31" s="59">
        <f>SUM(R30:R30)</f>
        <v>0</v>
      </c>
      <c r="S31" s="60"/>
      <c r="T31" s="59">
        <f>SUM(T30:T30)</f>
        <v>557227.23</v>
      </c>
    </row>
    <row r="32" spans="1:22" x14ac:dyDescent="0.3">
      <c r="A32" s="200" t="s">
        <v>608</v>
      </c>
      <c r="B32" s="203">
        <v>76</v>
      </c>
      <c r="C32" s="200" t="s">
        <v>609</v>
      </c>
      <c r="D32" s="203" t="s">
        <v>198</v>
      </c>
      <c r="E32" s="200" t="s">
        <v>90</v>
      </c>
      <c r="F32" s="221"/>
      <c r="G32" s="221"/>
      <c r="H32" s="200" t="s">
        <v>36</v>
      </c>
      <c r="I32" s="136">
        <v>22294</v>
      </c>
      <c r="J32" s="40">
        <v>2021</v>
      </c>
      <c r="K32" s="44" t="s">
        <v>17</v>
      </c>
      <c r="L32" s="44" t="s">
        <v>41</v>
      </c>
      <c r="M32" s="43">
        <v>300000</v>
      </c>
      <c r="N32" s="44" t="s">
        <v>515</v>
      </c>
      <c r="O32" s="43">
        <v>34336.339999999997</v>
      </c>
      <c r="P32" s="44" t="s">
        <v>16</v>
      </c>
      <c r="Q32" s="43">
        <f>SUM(O32,M32)</f>
        <v>334336.33999999997</v>
      </c>
      <c r="R32" s="43"/>
      <c r="S32" s="44"/>
      <c r="T32" s="43">
        <f>SUM(R32,Q32)</f>
        <v>334336.33999999997</v>
      </c>
    </row>
    <row r="33" spans="1:20" ht="38.4" customHeight="1" x14ac:dyDescent="0.3">
      <c r="A33" s="219"/>
      <c r="B33" s="225"/>
      <c r="C33" s="219"/>
      <c r="D33" s="210"/>
      <c r="E33" s="219"/>
      <c r="F33" s="222"/>
      <c r="G33" s="222"/>
      <c r="H33" s="219"/>
      <c r="I33" s="46"/>
      <c r="J33" s="51" t="s">
        <v>144</v>
      </c>
      <c r="K33" s="48"/>
      <c r="L33" s="48"/>
      <c r="M33" s="49">
        <f>SUM(M32:M32)</f>
        <v>300000</v>
      </c>
      <c r="N33" s="49"/>
      <c r="O33" s="49">
        <f>SUM(O32:O32)</f>
        <v>34336.339999999997</v>
      </c>
      <c r="P33" s="49"/>
      <c r="Q33" s="49">
        <f>SUM(Q32:Q32)</f>
        <v>334336.33999999997</v>
      </c>
      <c r="R33" s="49">
        <f>SUM(R32:R32)</f>
        <v>0</v>
      </c>
      <c r="S33" s="49"/>
      <c r="T33" s="49">
        <f>SUM(T32:T32)</f>
        <v>334336.33999999997</v>
      </c>
    </row>
    <row r="34" spans="1:20" ht="12" customHeight="1" x14ac:dyDescent="0.3">
      <c r="A34" s="61"/>
      <c r="B34" s="62"/>
      <c r="C34" s="63"/>
      <c r="D34" s="64"/>
      <c r="E34" s="65"/>
      <c r="F34" s="66"/>
      <c r="G34" s="66"/>
      <c r="H34" s="67"/>
      <c r="I34" s="68"/>
      <c r="J34" s="69"/>
      <c r="K34" s="70"/>
      <c r="L34" s="70"/>
      <c r="M34" s="71"/>
      <c r="N34" s="72"/>
      <c r="O34" s="71"/>
      <c r="P34" s="72"/>
      <c r="Q34" s="71"/>
      <c r="R34" s="71"/>
      <c r="S34" s="72"/>
      <c r="T34" s="71"/>
    </row>
    <row r="35" spans="1:20" ht="14.25" customHeight="1" x14ac:dyDescent="0.3">
      <c r="A35" s="21" t="s">
        <v>29</v>
      </c>
      <c r="B35" s="22"/>
      <c r="C35" s="23"/>
      <c r="D35" s="22"/>
      <c r="E35" s="23"/>
      <c r="F35" s="24"/>
      <c r="G35" s="24"/>
      <c r="H35" s="23"/>
      <c r="I35" s="25"/>
      <c r="J35" s="26" t="s">
        <v>9</v>
      </c>
      <c r="K35" s="27" t="s">
        <v>9</v>
      </c>
      <c r="L35" s="27"/>
      <c r="M35" s="28" t="s">
        <v>9</v>
      </c>
      <c r="N35" s="27" t="s">
        <v>9</v>
      </c>
      <c r="O35" s="28" t="s">
        <v>9</v>
      </c>
      <c r="P35" s="27" t="s">
        <v>9</v>
      </c>
      <c r="Q35" s="28" t="s">
        <v>9</v>
      </c>
      <c r="R35" s="28" t="s">
        <v>9</v>
      </c>
      <c r="S35" s="27" t="s">
        <v>9</v>
      </c>
      <c r="T35" s="73" t="s">
        <v>29</v>
      </c>
    </row>
    <row r="36" spans="1:20" x14ac:dyDescent="0.3">
      <c r="A36" s="224" t="s">
        <v>48</v>
      </c>
      <c r="B36" s="217" t="s">
        <v>3</v>
      </c>
      <c r="C36" s="224" t="s">
        <v>4</v>
      </c>
      <c r="D36" s="217" t="s">
        <v>170</v>
      </c>
      <c r="E36" s="224" t="s">
        <v>249</v>
      </c>
      <c r="F36" s="236" t="s">
        <v>5</v>
      </c>
      <c r="G36" s="236" t="s">
        <v>6</v>
      </c>
      <c r="H36" s="224" t="s">
        <v>7</v>
      </c>
      <c r="I36" s="243" t="s">
        <v>195</v>
      </c>
      <c r="J36" s="217" t="s">
        <v>8</v>
      </c>
      <c r="K36" s="217" t="s">
        <v>1</v>
      </c>
      <c r="L36" s="217" t="s">
        <v>40</v>
      </c>
      <c r="M36" s="217" t="s">
        <v>250</v>
      </c>
      <c r="N36" s="217" t="s">
        <v>9</v>
      </c>
      <c r="O36" s="217" t="s">
        <v>251</v>
      </c>
      <c r="P36" s="217" t="s">
        <v>9</v>
      </c>
      <c r="Q36" s="227" t="s">
        <v>10</v>
      </c>
      <c r="R36" s="217" t="s">
        <v>252</v>
      </c>
      <c r="S36" s="217" t="s">
        <v>9</v>
      </c>
      <c r="T36" s="227" t="s">
        <v>11</v>
      </c>
    </row>
    <row r="37" spans="1:20" x14ac:dyDescent="0.3">
      <c r="A37" s="224" t="s">
        <v>9</v>
      </c>
      <c r="B37" s="217"/>
      <c r="C37" s="224" t="s">
        <v>9</v>
      </c>
      <c r="D37" s="218"/>
      <c r="E37" s="224" t="s">
        <v>9</v>
      </c>
      <c r="F37" s="236" t="s">
        <v>9</v>
      </c>
      <c r="G37" s="236" t="s">
        <v>9</v>
      </c>
      <c r="H37" s="224" t="s">
        <v>9</v>
      </c>
      <c r="I37" s="243" t="s">
        <v>9</v>
      </c>
      <c r="J37" s="217" t="s">
        <v>9</v>
      </c>
      <c r="K37" s="217" t="s">
        <v>9</v>
      </c>
      <c r="L37" s="218"/>
      <c r="M37" s="30" t="s">
        <v>12</v>
      </c>
      <c r="N37" s="31" t="s">
        <v>13</v>
      </c>
      <c r="O37" s="30" t="s">
        <v>12</v>
      </c>
      <c r="P37" s="31" t="s">
        <v>13</v>
      </c>
      <c r="Q37" s="227" t="s">
        <v>9</v>
      </c>
      <c r="R37" s="32" t="s">
        <v>12</v>
      </c>
      <c r="S37" s="31" t="s">
        <v>14</v>
      </c>
      <c r="T37" s="227" t="s">
        <v>9</v>
      </c>
    </row>
    <row r="38" spans="1:20" ht="12.75" customHeight="1" x14ac:dyDescent="0.3">
      <c r="A38" s="201" t="s">
        <v>368</v>
      </c>
      <c r="B38" s="204">
        <v>18</v>
      </c>
      <c r="C38" s="201" t="s">
        <v>166</v>
      </c>
      <c r="D38" s="204" t="s">
        <v>19</v>
      </c>
      <c r="E38" s="201" t="s">
        <v>62</v>
      </c>
      <c r="F38" s="201"/>
      <c r="G38" s="201"/>
      <c r="H38" s="201" t="s">
        <v>24</v>
      </c>
      <c r="I38" s="34">
        <v>20765</v>
      </c>
      <c r="J38" s="35">
        <v>2017</v>
      </c>
      <c r="K38" s="38" t="s">
        <v>19</v>
      </c>
      <c r="L38" s="38" t="s">
        <v>148</v>
      </c>
      <c r="M38" s="37">
        <v>10000</v>
      </c>
      <c r="N38" s="38" t="s">
        <v>116</v>
      </c>
      <c r="O38" s="37">
        <v>1145</v>
      </c>
      <c r="P38" s="38" t="s">
        <v>29</v>
      </c>
      <c r="Q38" s="37">
        <f>SUM(O38,M38)</f>
        <v>11145</v>
      </c>
      <c r="R38" s="37"/>
      <c r="S38" s="38"/>
      <c r="T38" s="37">
        <f>SUM(R38,Q38)</f>
        <v>11145</v>
      </c>
    </row>
    <row r="39" spans="1:20" ht="12.75" customHeight="1" x14ac:dyDescent="0.3">
      <c r="A39" s="201"/>
      <c r="B39" s="204"/>
      <c r="C39" s="201"/>
      <c r="D39" s="204"/>
      <c r="E39" s="201"/>
      <c r="F39" s="201"/>
      <c r="G39" s="201"/>
      <c r="H39" s="201"/>
      <c r="I39" s="74">
        <v>21329</v>
      </c>
      <c r="J39" s="75">
        <v>2018</v>
      </c>
      <c r="K39" s="76" t="s">
        <v>19</v>
      </c>
      <c r="L39" s="76" t="s">
        <v>308</v>
      </c>
      <c r="M39" s="77">
        <v>10000</v>
      </c>
      <c r="N39" s="76" t="s">
        <v>116</v>
      </c>
      <c r="O39" s="77">
        <v>1144.54</v>
      </c>
      <c r="P39" s="76" t="s">
        <v>29</v>
      </c>
      <c r="Q39" s="37">
        <f>SUM(O39,M39)</f>
        <v>11144.54</v>
      </c>
      <c r="R39" s="37"/>
      <c r="S39" s="38"/>
      <c r="T39" s="37">
        <f>SUM(R39,Q39)</f>
        <v>11144.54</v>
      </c>
    </row>
    <row r="40" spans="1:20" x14ac:dyDescent="0.3">
      <c r="A40" s="239"/>
      <c r="B40" s="247"/>
      <c r="C40" s="239"/>
      <c r="D40" s="230"/>
      <c r="E40" s="239"/>
      <c r="F40" s="239"/>
      <c r="G40" s="239"/>
      <c r="H40" s="239"/>
      <c r="I40" s="78"/>
      <c r="J40" s="57" t="s">
        <v>144</v>
      </c>
      <c r="K40" s="79"/>
      <c r="L40" s="79"/>
      <c r="M40" s="59">
        <f>SUM(M38:M39)</f>
        <v>20000</v>
      </c>
      <c r="N40" s="59"/>
      <c r="O40" s="59">
        <f t="shared" ref="O40:T40" si="17">SUM(O38:O39)</f>
        <v>2289.54</v>
      </c>
      <c r="P40" s="59"/>
      <c r="Q40" s="59">
        <f t="shared" si="17"/>
        <v>22289.54</v>
      </c>
      <c r="R40" s="59">
        <f t="shared" si="17"/>
        <v>0</v>
      </c>
      <c r="S40" s="59"/>
      <c r="T40" s="59">
        <f t="shared" si="17"/>
        <v>22289.54</v>
      </c>
    </row>
    <row r="41" spans="1:20" ht="12.75" customHeight="1" x14ac:dyDescent="0.3">
      <c r="A41" s="215" t="s">
        <v>174</v>
      </c>
      <c r="B41" s="245">
        <v>19</v>
      </c>
      <c r="C41" s="215" t="s">
        <v>30</v>
      </c>
      <c r="D41" s="245" t="s">
        <v>175</v>
      </c>
      <c r="E41" s="215">
        <v>1005</v>
      </c>
      <c r="F41" s="80"/>
      <c r="G41" s="80"/>
      <c r="H41" s="215" t="s">
        <v>31</v>
      </c>
      <c r="I41" s="81">
        <v>19757</v>
      </c>
      <c r="J41" s="53">
        <v>2018</v>
      </c>
      <c r="K41" s="53" t="s">
        <v>2</v>
      </c>
      <c r="L41" s="42" t="s">
        <v>42</v>
      </c>
      <c r="M41" s="54">
        <v>0</v>
      </c>
      <c r="N41" s="53" t="s">
        <v>116</v>
      </c>
      <c r="O41" s="54">
        <v>0</v>
      </c>
      <c r="P41" s="53" t="s">
        <v>29</v>
      </c>
      <c r="Q41" s="54">
        <f>SUM(O41,M41)</f>
        <v>0</v>
      </c>
      <c r="T41" s="54">
        <f>SUM(R41,Q41)</f>
        <v>0</v>
      </c>
    </row>
    <row r="42" spans="1:20" ht="12.75" customHeight="1" x14ac:dyDescent="0.3">
      <c r="A42" s="215"/>
      <c r="B42" s="245"/>
      <c r="C42" s="215"/>
      <c r="D42" s="246"/>
      <c r="E42" s="215"/>
      <c r="F42" s="80"/>
      <c r="G42" s="80"/>
      <c r="H42" s="216"/>
      <c r="I42" s="81">
        <v>19757</v>
      </c>
      <c r="J42" s="53">
        <v>2018</v>
      </c>
      <c r="K42" s="53" t="s">
        <v>25</v>
      </c>
      <c r="L42" s="42" t="s">
        <v>42</v>
      </c>
      <c r="M42" s="54">
        <v>0</v>
      </c>
      <c r="N42" s="53" t="s">
        <v>116</v>
      </c>
      <c r="O42" s="54">
        <v>0</v>
      </c>
      <c r="P42" s="53" t="s">
        <v>29</v>
      </c>
      <c r="Q42" s="54">
        <f>SUM(O42,M42)</f>
        <v>0</v>
      </c>
      <c r="T42" s="54">
        <f>SUM(R42,Q42)</f>
        <v>0</v>
      </c>
    </row>
    <row r="43" spans="1:20" ht="12.75" customHeight="1" x14ac:dyDescent="0.3">
      <c r="A43" s="215"/>
      <c r="B43" s="245"/>
      <c r="C43" s="215"/>
      <c r="D43" s="246"/>
      <c r="E43" s="215"/>
      <c r="F43" s="80"/>
      <c r="G43" s="80"/>
      <c r="H43" s="216"/>
      <c r="I43" s="56"/>
      <c r="J43" s="57" t="s">
        <v>144</v>
      </c>
      <c r="K43" s="58"/>
      <c r="L43" s="58"/>
      <c r="M43" s="59">
        <f>SUM(M41:M42)</f>
        <v>0</v>
      </c>
      <c r="N43" s="60"/>
      <c r="O43" s="59">
        <f t="shared" ref="O43:T43" si="18">SUM(O41:O42)</f>
        <v>0</v>
      </c>
      <c r="P43" s="60"/>
      <c r="Q43" s="59">
        <f t="shared" si="18"/>
        <v>0</v>
      </c>
      <c r="R43" s="59">
        <f t="shared" si="18"/>
        <v>0</v>
      </c>
      <c r="S43" s="60"/>
      <c r="T43" s="59">
        <f t="shared" si="18"/>
        <v>0</v>
      </c>
    </row>
    <row r="44" spans="1:20" ht="12.75" customHeight="1" x14ac:dyDescent="0.3">
      <c r="A44" s="215" t="s">
        <v>282</v>
      </c>
      <c r="B44" s="245">
        <v>111</v>
      </c>
      <c r="C44" s="215" t="s">
        <v>451</v>
      </c>
      <c r="D44" s="245" t="s">
        <v>175</v>
      </c>
      <c r="E44" s="215">
        <v>1005</v>
      </c>
      <c r="F44" s="80"/>
      <c r="G44" s="80"/>
      <c r="H44" s="215" t="s">
        <v>31</v>
      </c>
      <c r="I44" s="52">
        <v>21327</v>
      </c>
      <c r="J44" s="42">
        <v>2019</v>
      </c>
      <c r="K44" s="53" t="s">
        <v>2</v>
      </c>
      <c r="L44" s="42" t="s">
        <v>461</v>
      </c>
      <c r="M44" s="54">
        <v>179460</v>
      </c>
      <c r="N44" s="53" t="s">
        <v>116</v>
      </c>
      <c r="O44" s="54">
        <v>20540</v>
      </c>
      <c r="P44" s="53" t="s">
        <v>29</v>
      </c>
      <c r="Q44" s="54">
        <f>SUM(O44,M44)</f>
        <v>200000</v>
      </c>
      <c r="T44" s="54">
        <f>SUM(R44,Q44)</f>
        <v>200000</v>
      </c>
    </row>
    <row r="45" spans="1:20" ht="12.75" customHeight="1" x14ac:dyDescent="0.3">
      <c r="A45" s="215"/>
      <c r="B45" s="245"/>
      <c r="C45" s="215"/>
      <c r="D45" s="246"/>
      <c r="E45" s="215"/>
      <c r="F45" s="80"/>
      <c r="G45" s="80"/>
      <c r="H45" s="216"/>
      <c r="I45" s="52">
        <v>21327</v>
      </c>
      <c r="J45" s="42">
        <v>2021</v>
      </c>
      <c r="K45" s="42" t="s">
        <v>25</v>
      </c>
      <c r="L45" s="42" t="s">
        <v>41</v>
      </c>
      <c r="M45" s="54">
        <v>448539.63</v>
      </c>
      <c r="N45" s="53" t="s">
        <v>442</v>
      </c>
      <c r="O45" s="54">
        <v>51337.37</v>
      </c>
      <c r="P45" s="53" t="s">
        <v>29</v>
      </c>
      <c r="Q45" s="54">
        <f>SUM(O45,M45)</f>
        <v>499877</v>
      </c>
      <c r="T45" s="54">
        <f>SUM(R45,Q45)</f>
        <v>499877</v>
      </c>
    </row>
    <row r="46" spans="1:20" ht="12.75" customHeight="1" x14ac:dyDescent="0.3">
      <c r="A46" s="215"/>
      <c r="B46" s="245"/>
      <c r="C46" s="215"/>
      <c r="D46" s="246"/>
      <c r="E46" s="215"/>
      <c r="F46" s="80"/>
      <c r="G46" s="80"/>
      <c r="H46" s="216"/>
      <c r="I46" s="56"/>
      <c r="J46" s="57" t="s">
        <v>144</v>
      </c>
      <c r="K46" s="58"/>
      <c r="L46" s="58"/>
      <c r="M46" s="59">
        <f>SUM(M44:M45)</f>
        <v>627999.63</v>
      </c>
      <c r="N46" s="60"/>
      <c r="O46" s="59">
        <f t="shared" ref="O46" si="19">SUM(O44:O45)</f>
        <v>71877.37</v>
      </c>
      <c r="P46" s="60"/>
      <c r="Q46" s="59">
        <f t="shared" ref="Q46:R46" si="20">SUM(Q44:Q45)</f>
        <v>699877</v>
      </c>
      <c r="R46" s="59">
        <f t="shared" si="20"/>
        <v>0</v>
      </c>
      <c r="S46" s="60"/>
      <c r="T46" s="59">
        <f t="shared" ref="T46" si="21">SUM(T44:T45)</f>
        <v>699877</v>
      </c>
    </row>
    <row r="47" spans="1:20" ht="12.75" customHeight="1" x14ac:dyDescent="0.3">
      <c r="A47" s="215" t="s">
        <v>397</v>
      </c>
      <c r="B47" s="245">
        <v>118</v>
      </c>
      <c r="C47" s="215" t="s">
        <v>587</v>
      </c>
      <c r="D47" s="245" t="s">
        <v>175</v>
      </c>
      <c r="E47" s="215" t="s">
        <v>630</v>
      </c>
      <c r="F47" s="80"/>
      <c r="G47" s="80"/>
      <c r="H47" s="215" t="s">
        <v>31</v>
      </c>
      <c r="I47" s="81">
        <v>21376</v>
      </c>
      <c r="J47" s="53">
        <v>2020</v>
      </c>
      <c r="K47" s="53" t="s">
        <v>2</v>
      </c>
      <c r="L47" s="42" t="s">
        <v>42</v>
      </c>
      <c r="M47" s="54">
        <v>0</v>
      </c>
      <c r="N47" s="53" t="s">
        <v>533</v>
      </c>
      <c r="O47" s="54">
        <v>0</v>
      </c>
      <c r="P47" s="53" t="s">
        <v>29</v>
      </c>
      <c r="Q47" s="54">
        <f>SUM(O47,M47)</f>
        <v>0</v>
      </c>
      <c r="R47" s="54">
        <v>0</v>
      </c>
      <c r="S47" s="53" t="s">
        <v>0</v>
      </c>
      <c r="T47" s="54">
        <f>SUM(R47,Q47)</f>
        <v>0</v>
      </c>
    </row>
    <row r="48" spans="1:20" ht="12.75" customHeight="1" x14ac:dyDescent="0.3">
      <c r="A48" s="215"/>
      <c r="B48" s="245"/>
      <c r="C48" s="215"/>
      <c r="D48" s="245"/>
      <c r="E48" s="215"/>
      <c r="F48" s="80"/>
      <c r="G48" s="80"/>
      <c r="H48" s="215"/>
      <c r="I48" s="81">
        <v>21376</v>
      </c>
      <c r="J48" s="53">
        <v>2020</v>
      </c>
      <c r="K48" s="53" t="s">
        <v>2</v>
      </c>
      <c r="L48" s="42" t="s">
        <v>42</v>
      </c>
      <c r="M48" s="54"/>
      <c r="O48" s="54"/>
      <c r="Q48" s="54">
        <f t="shared" ref="Q48:Q50" si="22">SUM(O48,M48)</f>
        <v>0</v>
      </c>
      <c r="R48" s="54">
        <v>0</v>
      </c>
      <c r="S48" s="53" t="s">
        <v>29</v>
      </c>
      <c r="T48" s="54">
        <f t="shared" ref="T48:T50" si="23">SUM(R48,Q48)</f>
        <v>0</v>
      </c>
    </row>
    <row r="49" spans="1:21" ht="12.75" customHeight="1" x14ac:dyDescent="0.3">
      <c r="A49" s="215"/>
      <c r="B49" s="245"/>
      <c r="C49" s="215"/>
      <c r="D49" s="246"/>
      <c r="E49" s="215"/>
      <c r="F49" s="80"/>
      <c r="G49" s="80"/>
      <c r="H49" s="216"/>
      <c r="I49" s="81">
        <v>21376</v>
      </c>
      <c r="J49" s="53">
        <v>2020</v>
      </c>
      <c r="K49" s="53" t="s">
        <v>25</v>
      </c>
      <c r="L49" s="42" t="s">
        <v>613</v>
      </c>
      <c r="M49" s="54">
        <v>0</v>
      </c>
      <c r="N49" s="53" t="s">
        <v>533</v>
      </c>
      <c r="O49" s="54">
        <v>0</v>
      </c>
      <c r="P49" s="53" t="s">
        <v>29</v>
      </c>
      <c r="Q49" s="54">
        <f t="shared" si="22"/>
        <v>0</v>
      </c>
      <c r="R49" s="54">
        <v>40000</v>
      </c>
      <c r="S49" s="53" t="s">
        <v>0</v>
      </c>
      <c r="T49" s="54">
        <f t="shared" si="23"/>
        <v>40000</v>
      </c>
    </row>
    <row r="50" spans="1:21" ht="12.75" customHeight="1" x14ac:dyDescent="0.3">
      <c r="A50" s="215"/>
      <c r="B50" s="245"/>
      <c r="C50" s="215"/>
      <c r="D50" s="246"/>
      <c r="E50" s="215"/>
      <c r="F50" s="80"/>
      <c r="G50" s="80"/>
      <c r="H50" s="216"/>
      <c r="I50" s="82">
        <v>21376</v>
      </c>
      <c r="J50" s="83">
        <v>2020</v>
      </c>
      <c r="K50" s="83" t="s">
        <v>25</v>
      </c>
      <c r="L50" s="84" t="s">
        <v>613</v>
      </c>
      <c r="M50" s="85"/>
      <c r="N50" s="83"/>
      <c r="O50" s="85"/>
      <c r="P50" s="83"/>
      <c r="Q50" s="54">
        <f t="shared" si="22"/>
        <v>0</v>
      </c>
      <c r="R50" s="54">
        <v>4578.18</v>
      </c>
      <c r="S50" s="53" t="s">
        <v>29</v>
      </c>
      <c r="T50" s="54">
        <f t="shared" si="23"/>
        <v>4578.18</v>
      </c>
    </row>
    <row r="51" spans="1:21" ht="12.75" customHeight="1" x14ac:dyDescent="0.3">
      <c r="A51" s="215"/>
      <c r="B51" s="245"/>
      <c r="C51" s="215"/>
      <c r="D51" s="246"/>
      <c r="E51" s="215"/>
      <c r="F51" s="80"/>
      <c r="G51" s="80"/>
      <c r="H51" s="216"/>
      <c r="I51" s="56"/>
      <c r="J51" s="57" t="s">
        <v>144</v>
      </c>
      <c r="K51" s="58"/>
      <c r="L51" s="58"/>
      <c r="M51" s="59">
        <f>SUM(M47:M50)</f>
        <v>0</v>
      </c>
      <c r="N51" s="59">
        <f t="shared" ref="N51:T51" si="24">SUM(N47:N50)</f>
        <v>0</v>
      </c>
      <c r="O51" s="59">
        <f t="shared" si="24"/>
        <v>0</v>
      </c>
      <c r="P51" s="59">
        <f t="shared" si="24"/>
        <v>0</v>
      </c>
      <c r="Q51" s="59">
        <f t="shared" si="24"/>
        <v>0</v>
      </c>
      <c r="R51" s="59">
        <f t="shared" si="24"/>
        <v>44578.18</v>
      </c>
      <c r="S51" s="59">
        <f t="shared" si="24"/>
        <v>0</v>
      </c>
      <c r="T51" s="59">
        <f t="shared" si="24"/>
        <v>44578.18</v>
      </c>
    </row>
    <row r="52" spans="1:21" ht="12.75" customHeight="1" x14ac:dyDescent="0.3">
      <c r="A52" s="86"/>
      <c r="B52" s="87"/>
      <c r="C52" s="88"/>
      <c r="D52" s="89"/>
      <c r="E52" s="90"/>
      <c r="F52" s="91"/>
      <c r="G52" s="91"/>
      <c r="H52" s="92"/>
      <c r="I52" s="93"/>
      <c r="J52" s="94"/>
      <c r="K52" s="95"/>
      <c r="L52" s="95"/>
      <c r="M52" s="96"/>
      <c r="N52" s="97"/>
      <c r="O52" s="96"/>
      <c r="P52" s="97"/>
      <c r="Q52" s="96"/>
      <c r="R52" s="96"/>
      <c r="S52" s="97"/>
      <c r="T52" s="96"/>
    </row>
    <row r="53" spans="1:21" ht="14.25" customHeight="1" x14ac:dyDescent="0.3">
      <c r="A53" s="21" t="s">
        <v>23</v>
      </c>
      <c r="B53" s="98"/>
      <c r="C53" s="99" t="s">
        <v>9</v>
      </c>
      <c r="D53" s="98"/>
      <c r="E53" s="99" t="s">
        <v>9</v>
      </c>
      <c r="F53" s="100" t="s">
        <v>9</v>
      </c>
      <c r="G53" s="100" t="s">
        <v>9</v>
      </c>
      <c r="H53" s="99" t="s">
        <v>9</v>
      </c>
      <c r="I53" s="101" t="s">
        <v>9</v>
      </c>
      <c r="J53" s="100" t="s">
        <v>9</v>
      </c>
      <c r="K53" s="102" t="s">
        <v>9</v>
      </c>
      <c r="L53" s="102"/>
      <c r="M53" s="103"/>
      <c r="N53" s="102"/>
      <c r="O53" s="103"/>
      <c r="P53" s="102" t="s">
        <v>9</v>
      </c>
      <c r="Q53" s="103" t="s">
        <v>9</v>
      </c>
      <c r="R53" s="104" t="s">
        <v>9</v>
      </c>
      <c r="S53" s="102" t="s">
        <v>9</v>
      </c>
      <c r="T53" s="105" t="s">
        <v>23</v>
      </c>
    </row>
    <row r="54" spans="1:21" x14ac:dyDescent="0.3">
      <c r="A54" s="224" t="s">
        <v>48</v>
      </c>
      <c r="B54" s="217" t="s">
        <v>3</v>
      </c>
      <c r="C54" s="224" t="s">
        <v>4</v>
      </c>
      <c r="D54" s="217" t="s">
        <v>170</v>
      </c>
      <c r="E54" s="224" t="s">
        <v>249</v>
      </c>
      <c r="F54" s="236" t="s">
        <v>5</v>
      </c>
      <c r="G54" s="236" t="s">
        <v>6</v>
      </c>
      <c r="H54" s="224" t="s">
        <v>7</v>
      </c>
      <c r="I54" s="243" t="s">
        <v>195</v>
      </c>
      <c r="J54" s="217" t="s">
        <v>8</v>
      </c>
      <c r="K54" s="217" t="s">
        <v>1</v>
      </c>
      <c r="L54" s="217" t="s">
        <v>40</v>
      </c>
      <c r="M54" s="217" t="s">
        <v>250</v>
      </c>
      <c r="N54" s="217" t="s">
        <v>9</v>
      </c>
      <c r="O54" s="217" t="s">
        <v>251</v>
      </c>
      <c r="P54" s="217" t="s">
        <v>9</v>
      </c>
      <c r="Q54" s="227" t="s">
        <v>10</v>
      </c>
      <c r="R54" s="217" t="s">
        <v>252</v>
      </c>
      <c r="S54" s="217" t="s">
        <v>9</v>
      </c>
      <c r="T54" s="227" t="s">
        <v>11</v>
      </c>
    </row>
    <row r="55" spans="1:21" x14ac:dyDescent="0.3">
      <c r="A55" s="224" t="s">
        <v>9</v>
      </c>
      <c r="B55" s="217"/>
      <c r="C55" s="224" t="s">
        <v>9</v>
      </c>
      <c r="D55" s="218"/>
      <c r="E55" s="224" t="s">
        <v>9</v>
      </c>
      <c r="F55" s="236" t="s">
        <v>9</v>
      </c>
      <c r="G55" s="236" t="s">
        <v>9</v>
      </c>
      <c r="H55" s="224" t="s">
        <v>9</v>
      </c>
      <c r="I55" s="243" t="s">
        <v>9</v>
      </c>
      <c r="J55" s="217" t="s">
        <v>9</v>
      </c>
      <c r="K55" s="217" t="s">
        <v>9</v>
      </c>
      <c r="L55" s="218"/>
      <c r="M55" s="30" t="s">
        <v>12</v>
      </c>
      <c r="N55" s="31" t="s">
        <v>13</v>
      </c>
      <c r="O55" s="30" t="s">
        <v>12</v>
      </c>
      <c r="P55" s="31" t="s">
        <v>13</v>
      </c>
      <c r="Q55" s="227" t="s">
        <v>9</v>
      </c>
      <c r="R55" s="32" t="s">
        <v>12</v>
      </c>
      <c r="S55" s="31" t="s">
        <v>14</v>
      </c>
      <c r="T55" s="227" t="s">
        <v>9</v>
      </c>
    </row>
    <row r="56" spans="1:21" ht="12.75" customHeight="1" x14ac:dyDescent="0.3">
      <c r="A56" s="201" t="s">
        <v>309</v>
      </c>
      <c r="B56" s="204">
        <v>1</v>
      </c>
      <c r="C56" s="201" t="s">
        <v>166</v>
      </c>
      <c r="D56" s="204" t="s">
        <v>19</v>
      </c>
      <c r="E56" s="201" t="s">
        <v>62</v>
      </c>
      <c r="F56" s="223"/>
      <c r="G56" s="223"/>
      <c r="H56" s="201" t="s">
        <v>24</v>
      </c>
      <c r="I56" s="34">
        <v>20761</v>
      </c>
      <c r="J56" s="35">
        <v>2017</v>
      </c>
      <c r="K56" s="38" t="s">
        <v>19</v>
      </c>
      <c r="L56" s="38" t="s">
        <v>148</v>
      </c>
      <c r="M56" s="37">
        <v>45000</v>
      </c>
      <c r="N56" s="38" t="s">
        <v>116</v>
      </c>
      <c r="O56" s="37">
        <v>5150</v>
      </c>
      <c r="P56" s="38" t="s">
        <v>23</v>
      </c>
      <c r="Q56" s="37">
        <f>SUM(O56,M56)</f>
        <v>50150</v>
      </c>
      <c r="R56" s="37"/>
      <c r="S56" s="38"/>
      <c r="T56" s="37">
        <f>SUM(R56,Q56)</f>
        <v>50150</v>
      </c>
      <c r="U56" s="106"/>
    </row>
    <row r="57" spans="1:21" ht="12.75" customHeight="1" x14ac:dyDescent="0.3">
      <c r="A57" s="201"/>
      <c r="B57" s="204"/>
      <c r="C57" s="201"/>
      <c r="D57" s="204"/>
      <c r="E57" s="201"/>
      <c r="F57" s="223"/>
      <c r="G57" s="223"/>
      <c r="H57" s="201"/>
      <c r="I57" s="34">
        <v>21330</v>
      </c>
      <c r="J57" s="35">
        <v>2018</v>
      </c>
      <c r="K57" s="38" t="s">
        <v>19</v>
      </c>
      <c r="L57" s="38" t="s">
        <v>400</v>
      </c>
      <c r="M57" s="37">
        <v>45000</v>
      </c>
      <c r="N57" s="38" t="s">
        <v>116</v>
      </c>
      <c r="O57" s="37">
        <v>5150.45</v>
      </c>
      <c r="P57" s="38" t="s">
        <v>23</v>
      </c>
      <c r="Q57" s="37">
        <f>SUM(O57,M57)</f>
        <v>50150.45</v>
      </c>
      <c r="R57" s="37"/>
      <c r="S57" s="38"/>
      <c r="T57" s="37">
        <f>SUM(R57,Q57)</f>
        <v>50150.45</v>
      </c>
      <c r="U57" s="106"/>
    </row>
    <row r="58" spans="1:21" x14ac:dyDescent="0.3">
      <c r="A58" s="220"/>
      <c r="B58" s="249"/>
      <c r="C58" s="220"/>
      <c r="D58" s="210"/>
      <c r="E58" s="220"/>
      <c r="F58" s="237"/>
      <c r="G58" s="237"/>
      <c r="H58" s="220"/>
      <c r="I58" s="46"/>
      <c r="J58" s="51" t="s">
        <v>144</v>
      </c>
      <c r="K58" s="48"/>
      <c r="L58" s="48"/>
      <c r="M58" s="49">
        <f>SUM(M56:M57)</f>
        <v>90000</v>
      </c>
      <c r="N58" s="49"/>
      <c r="O58" s="49">
        <f t="shared" ref="O58:T58" si="25">SUM(O56:O57)</f>
        <v>10300.450000000001</v>
      </c>
      <c r="P58" s="49"/>
      <c r="Q58" s="49">
        <f t="shared" si="25"/>
        <v>100300.45</v>
      </c>
      <c r="R58" s="49">
        <f t="shared" si="25"/>
        <v>0</v>
      </c>
      <c r="S58" s="49"/>
      <c r="T58" s="49">
        <f t="shared" si="25"/>
        <v>100300.45</v>
      </c>
      <c r="U58" s="106"/>
    </row>
    <row r="59" spans="1:21" ht="12.75" customHeight="1" x14ac:dyDescent="0.3">
      <c r="A59" s="200" t="s">
        <v>269</v>
      </c>
      <c r="B59" s="203">
        <v>2</v>
      </c>
      <c r="C59" s="200" t="s">
        <v>268</v>
      </c>
      <c r="D59" s="203" t="s">
        <v>175</v>
      </c>
      <c r="E59" s="200">
        <v>293</v>
      </c>
      <c r="F59" s="221"/>
      <c r="G59" s="221"/>
      <c r="H59" s="200" t="s">
        <v>43</v>
      </c>
      <c r="I59" s="40">
        <v>18856</v>
      </c>
      <c r="J59" s="44">
        <v>2015</v>
      </c>
      <c r="K59" s="44" t="s">
        <v>2</v>
      </c>
      <c r="L59" s="44" t="s">
        <v>149</v>
      </c>
      <c r="M59" s="43">
        <v>5693.22</v>
      </c>
      <c r="N59" s="44" t="s">
        <v>165</v>
      </c>
      <c r="O59" s="43">
        <v>651.62</v>
      </c>
      <c r="P59" s="44" t="s">
        <v>23</v>
      </c>
      <c r="Q59" s="43">
        <f>SUM(O59,M59)</f>
        <v>6344.84</v>
      </c>
      <c r="R59" s="43"/>
      <c r="S59" s="44"/>
      <c r="T59" s="43">
        <f>SUM(R59,Q59)</f>
        <v>6344.84</v>
      </c>
      <c r="U59" s="106"/>
    </row>
    <row r="60" spans="1:21" ht="12.75" customHeight="1" x14ac:dyDescent="0.3">
      <c r="A60" s="201"/>
      <c r="B60" s="204"/>
      <c r="C60" s="201"/>
      <c r="D60" s="209"/>
      <c r="E60" s="201"/>
      <c r="F60" s="223"/>
      <c r="G60" s="223"/>
      <c r="H60" s="201"/>
      <c r="I60" s="40">
        <v>18856</v>
      </c>
      <c r="J60" s="44">
        <v>2015</v>
      </c>
      <c r="K60" s="44" t="s">
        <v>2</v>
      </c>
      <c r="L60" s="44" t="s">
        <v>149</v>
      </c>
      <c r="M60" s="43">
        <v>29443.43</v>
      </c>
      <c r="N60" s="44" t="s">
        <v>165</v>
      </c>
      <c r="O60" s="43">
        <v>3369.94</v>
      </c>
      <c r="P60" s="44" t="s">
        <v>23</v>
      </c>
      <c r="Q60" s="43">
        <f t="shared" ref="Q60:Q65" si="26">SUM(O60,M60)</f>
        <v>32813.370000000003</v>
      </c>
      <c r="R60" s="43"/>
      <c r="S60" s="44"/>
      <c r="T60" s="43">
        <f t="shared" ref="T60:T64" si="27">SUM(R60,Q60)</f>
        <v>32813.370000000003</v>
      </c>
      <c r="U60" s="106"/>
    </row>
    <row r="61" spans="1:21" ht="12.75" customHeight="1" x14ac:dyDescent="0.3">
      <c r="A61" s="201"/>
      <c r="B61" s="204"/>
      <c r="C61" s="201"/>
      <c r="D61" s="209"/>
      <c r="E61" s="201"/>
      <c r="F61" s="223"/>
      <c r="G61" s="223"/>
      <c r="H61" s="201"/>
      <c r="I61" s="40">
        <v>18856</v>
      </c>
      <c r="J61" s="44">
        <v>2015</v>
      </c>
      <c r="K61" s="44" t="s">
        <v>2</v>
      </c>
      <c r="L61" s="44" t="s">
        <v>149</v>
      </c>
      <c r="M61" s="43">
        <v>94707.02</v>
      </c>
      <c r="N61" s="44" t="s">
        <v>55</v>
      </c>
      <c r="O61" s="43">
        <v>10839.64</v>
      </c>
      <c r="P61" s="44" t="s">
        <v>23</v>
      </c>
      <c r="Q61" s="43">
        <f t="shared" si="26"/>
        <v>105546.66</v>
      </c>
      <c r="R61" s="43"/>
      <c r="S61" s="44"/>
      <c r="T61" s="43">
        <f t="shared" si="27"/>
        <v>105546.66</v>
      </c>
      <c r="U61" s="106"/>
    </row>
    <row r="62" spans="1:21" ht="12.75" customHeight="1" x14ac:dyDescent="0.3">
      <c r="A62" s="201"/>
      <c r="B62" s="204"/>
      <c r="C62" s="201"/>
      <c r="D62" s="209"/>
      <c r="E62" s="201"/>
      <c r="F62" s="223"/>
      <c r="G62" s="223"/>
      <c r="H62" s="201"/>
      <c r="I62" s="40">
        <v>18856</v>
      </c>
      <c r="J62" s="44">
        <v>2015</v>
      </c>
      <c r="K62" s="44" t="s">
        <v>2</v>
      </c>
      <c r="L62" s="44" t="s">
        <v>149</v>
      </c>
      <c r="M62" s="43">
        <v>27908.65</v>
      </c>
      <c r="N62" s="44" t="s">
        <v>56</v>
      </c>
      <c r="O62" s="43">
        <v>3194.27</v>
      </c>
      <c r="P62" s="44" t="s">
        <v>23</v>
      </c>
      <c r="Q62" s="43">
        <f t="shared" si="26"/>
        <v>31102.920000000002</v>
      </c>
      <c r="R62" s="43"/>
      <c r="S62" s="44"/>
      <c r="T62" s="43">
        <f t="shared" si="27"/>
        <v>31102.920000000002</v>
      </c>
    </row>
    <row r="63" spans="1:21" ht="12.75" customHeight="1" x14ac:dyDescent="0.3">
      <c r="A63" s="201"/>
      <c r="B63" s="204"/>
      <c r="C63" s="201"/>
      <c r="D63" s="209"/>
      <c r="E63" s="201"/>
      <c r="F63" s="223"/>
      <c r="G63" s="223"/>
      <c r="H63" s="201"/>
      <c r="I63" s="40">
        <v>18856</v>
      </c>
      <c r="J63" s="44">
        <v>2018</v>
      </c>
      <c r="K63" s="44" t="s">
        <v>32</v>
      </c>
      <c r="L63" s="44" t="s">
        <v>42</v>
      </c>
      <c r="M63" s="43">
        <v>0</v>
      </c>
      <c r="N63" s="107" t="s">
        <v>264</v>
      </c>
      <c r="O63" s="43">
        <v>0</v>
      </c>
      <c r="P63" s="44" t="s">
        <v>23</v>
      </c>
      <c r="Q63" s="43">
        <f t="shared" si="26"/>
        <v>0</v>
      </c>
      <c r="R63" s="43"/>
      <c r="S63" s="44"/>
      <c r="T63" s="43">
        <f t="shared" si="27"/>
        <v>0</v>
      </c>
    </row>
    <row r="64" spans="1:21" ht="12.75" customHeight="1" x14ac:dyDescent="0.3">
      <c r="A64" s="201"/>
      <c r="B64" s="204"/>
      <c r="C64" s="201"/>
      <c r="D64" s="209"/>
      <c r="E64" s="201"/>
      <c r="F64" s="223"/>
      <c r="G64" s="223"/>
      <c r="H64" s="201"/>
      <c r="I64" s="40">
        <v>18856</v>
      </c>
      <c r="J64" s="44">
        <v>2018</v>
      </c>
      <c r="K64" s="44" t="s">
        <v>25</v>
      </c>
      <c r="L64" s="44" t="s">
        <v>401</v>
      </c>
      <c r="M64" s="43">
        <v>678284.18</v>
      </c>
      <c r="N64" s="44" t="s">
        <v>55</v>
      </c>
      <c r="O64" s="43">
        <v>77632.67</v>
      </c>
      <c r="P64" s="44" t="s">
        <v>23</v>
      </c>
      <c r="Q64" s="43">
        <f t="shared" si="26"/>
        <v>755916.85000000009</v>
      </c>
      <c r="R64" s="43">
        <v>725448.3</v>
      </c>
      <c r="S64" s="44" t="s">
        <v>23</v>
      </c>
      <c r="T64" s="43">
        <f t="shared" si="27"/>
        <v>1481365.1500000001</v>
      </c>
    </row>
    <row r="65" spans="1:23" ht="12.75" customHeight="1" x14ac:dyDescent="0.3">
      <c r="A65" s="201"/>
      <c r="B65" s="204"/>
      <c r="C65" s="201"/>
      <c r="D65" s="209"/>
      <c r="E65" s="201"/>
      <c r="F65" s="223"/>
      <c r="G65" s="223"/>
      <c r="H65" s="201"/>
      <c r="I65" s="40">
        <v>18856</v>
      </c>
      <c r="J65" s="44">
        <v>2018</v>
      </c>
      <c r="K65" s="44" t="s">
        <v>25</v>
      </c>
      <c r="L65" s="44" t="s">
        <v>401</v>
      </c>
      <c r="M65" s="43">
        <v>700671.5</v>
      </c>
      <c r="N65" s="44" t="s">
        <v>414</v>
      </c>
      <c r="O65" s="43">
        <v>80194.990000000005</v>
      </c>
      <c r="P65" s="44" t="s">
        <v>23</v>
      </c>
      <c r="Q65" s="43">
        <f t="shared" si="26"/>
        <v>780866.49</v>
      </c>
      <c r="R65" s="43"/>
      <c r="S65" s="44"/>
      <c r="T65" s="43">
        <f t="shared" ref="T65" si="28">SUM(R65,Q65)</f>
        <v>780866.49</v>
      </c>
    </row>
    <row r="66" spans="1:23" ht="12.75" customHeight="1" x14ac:dyDescent="0.3">
      <c r="A66" s="220"/>
      <c r="B66" s="249"/>
      <c r="C66" s="220"/>
      <c r="D66" s="210"/>
      <c r="E66" s="220"/>
      <c r="F66" s="237"/>
      <c r="G66" s="237"/>
      <c r="H66" s="220"/>
      <c r="I66" s="46"/>
      <c r="J66" s="51" t="s">
        <v>144</v>
      </c>
      <c r="K66" s="48"/>
      <c r="L66" s="48"/>
      <c r="M66" s="49">
        <f t="shared" ref="M66:R66" si="29">SUM(M59:M65)</f>
        <v>1536708</v>
      </c>
      <c r="N66" s="49"/>
      <c r="O66" s="49">
        <f t="shared" si="29"/>
        <v>175883.13</v>
      </c>
      <c r="P66" s="49"/>
      <c r="Q66" s="49">
        <f t="shared" si="29"/>
        <v>1712591.1300000001</v>
      </c>
      <c r="R66" s="49">
        <f t="shared" si="29"/>
        <v>725448.3</v>
      </c>
      <c r="S66" s="49"/>
      <c r="T66" s="49">
        <f>SUM(T59:T65)</f>
        <v>2438039.4300000002</v>
      </c>
    </row>
    <row r="67" spans="1:23" ht="12.75" customHeight="1" x14ac:dyDescent="0.3">
      <c r="A67" s="200" t="s">
        <v>370</v>
      </c>
      <c r="B67" s="203" t="s">
        <v>203</v>
      </c>
      <c r="C67" s="200" t="s">
        <v>202</v>
      </c>
      <c r="D67" s="203" t="s">
        <v>177</v>
      </c>
      <c r="E67" s="200">
        <v>119</v>
      </c>
      <c r="F67" s="221"/>
      <c r="G67" s="221"/>
      <c r="H67" s="200" t="s">
        <v>24</v>
      </c>
      <c r="I67" s="40">
        <v>19746</v>
      </c>
      <c r="J67" s="44">
        <v>2016</v>
      </c>
      <c r="K67" s="44" t="s">
        <v>19</v>
      </c>
      <c r="L67" s="44" t="s">
        <v>311</v>
      </c>
      <c r="M67" s="43">
        <v>236746.34</v>
      </c>
      <c r="N67" s="44" t="s">
        <v>116</v>
      </c>
      <c r="O67" s="43">
        <v>27096.68</v>
      </c>
      <c r="P67" s="44" t="s">
        <v>23</v>
      </c>
      <c r="Q67" s="43">
        <f>SUM(O67,M67)</f>
        <v>263843.02</v>
      </c>
      <c r="R67" s="43"/>
      <c r="S67" s="44"/>
      <c r="T67" s="43">
        <f>SUM(R67,Q67)</f>
        <v>263843.02</v>
      </c>
    </row>
    <row r="68" spans="1:23" ht="12.75" customHeight="1" x14ac:dyDescent="0.3">
      <c r="A68" s="201"/>
      <c r="B68" s="204"/>
      <c r="C68" s="201"/>
      <c r="D68" s="209"/>
      <c r="E68" s="201"/>
      <c r="F68" s="223"/>
      <c r="G68" s="223"/>
      <c r="H68" s="201"/>
      <c r="I68" s="40">
        <v>19746</v>
      </c>
      <c r="J68" s="44">
        <v>2016</v>
      </c>
      <c r="K68" s="44" t="s">
        <v>19</v>
      </c>
      <c r="L68" s="44" t="s">
        <v>311</v>
      </c>
      <c r="M68" s="43">
        <v>188253.52</v>
      </c>
      <c r="N68" s="44" t="s">
        <v>116</v>
      </c>
      <c r="O68" s="43">
        <v>21546.46</v>
      </c>
      <c r="P68" s="44" t="s">
        <v>23</v>
      </c>
      <c r="Q68" s="43">
        <f>SUM(O68,M68)</f>
        <v>209799.97999999998</v>
      </c>
      <c r="R68" s="43"/>
      <c r="S68" s="44"/>
      <c r="T68" s="43">
        <f>SUM(R68,Q68)</f>
        <v>209799.97999999998</v>
      </c>
    </row>
    <row r="69" spans="1:23" ht="12.75" customHeight="1" x14ac:dyDescent="0.3">
      <c r="A69" s="248"/>
      <c r="B69" s="233"/>
      <c r="C69" s="239"/>
      <c r="D69" s="209"/>
      <c r="E69" s="239"/>
      <c r="F69" s="244"/>
      <c r="G69" s="244"/>
      <c r="H69" s="239"/>
      <c r="I69" s="40">
        <v>19746</v>
      </c>
      <c r="J69" s="44">
        <v>2018</v>
      </c>
      <c r="K69" s="44" t="s">
        <v>2</v>
      </c>
      <c r="L69" s="44" t="s">
        <v>402</v>
      </c>
      <c r="M69" s="43">
        <v>248116</v>
      </c>
      <c r="N69" s="44" t="s">
        <v>131</v>
      </c>
      <c r="O69" s="43">
        <v>28397.99</v>
      </c>
      <c r="P69" s="44" t="s">
        <v>23</v>
      </c>
      <c r="Q69" s="43">
        <f>SUM(O69,M69)</f>
        <v>276513.99</v>
      </c>
      <c r="R69" s="43"/>
      <c r="S69" s="44"/>
      <c r="T69" s="43">
        <f>SUM(R69,Q69)</f>
        <v>276513.99</v>
      </c>
    </row>
    <row r="70" spans="1:23" ht="12.75" customHeight="1" x14ac:dyDescent="0.3">
      <c r="A70" s="238"/>
      <c r="B70" s="225"/>
      <c r="C70" s="202"/>
      <c r="D70" s="210"/>
      <c r="E70" s="202"/>
      <c r="F70" s="242"/>
      <c r="G70" s="242"/>
      <c r="H70" s="202"/>
      <c r="I70" s="46"/>
      <c r="J70" s="51" t="s">
        <v>144</v>
      </c>
      <c r="K70" s="48"/>
      <c r="L70" s="48"/>
      <c r="M70" s="49">
        <f>SUM(M67:M69)</f>
        <v>673115.86</v>
      </c>
      <c r="N70" s="50"/>
      <c r="O70" s="49">
        <f t="shared" ref="O70" si="30">SUM(O67:O69)</f>
        <v>77041.13</v>
      </c>
      <c r="P70" s="50"/>
      <c r="Q70" s="49">
        <f t="shared" ref="Q70:R70" si="31">SUM(Q67:Q69)</f>
        <v>750156.99</v>
      </c>
      <c r="R70" s="49">
        <f t="shared" si="31"/>
        <v>0</v>
      </c>
      <c r="S70" s="50"/>
      <c r="T70" s="49">
        <f t="shared" ref="T70" si="32">SUM(T67:T69)</f>
        <v>750156.99</v>
      </c>
    </row>
    <row r="71" spans="1:23" ht="12.75" customHeight="1" x14ac:dyDescent="0.3">
      <c r="A71" s="200" t="s">
        <v>167</v>
      </c>
      <c r="B71" s="203">
        <v>5</v>
      </c>
      <c r="C71" s="200" t="s">
        <v>28</v>
      </c>
      <c r="D71" s="203" t="s">
        <v>179</v>
      </c>
      <c r="E71" s="200">
        <v>296</v>
      </c>
      <c r="F71" s="221"/>
      <c r="G71" s="221"/>
      <c r="H71" s="200" t="s">
        <v>45</v>
      </c>
      <c r="I71" s="40">
        <v>19773</v>
      </c>
      <c r="J71" s="44">
        <v>2017</v>
      </c>
      <c r="K71" s="44" t="s">
        <v>2</v>
      </c>
      <c r="L71" s="44" t="s">
        <v>557</v>
      </c>
      <c r="M71" s="43">
        <v>227567.5</v>
      </c>
      <c r="N71" s="44" t="s">
        <v>116</v>
      </c>
      <c r="O71" s="43">
        <v>26046.5</v>
      </c>
      <c r="P71" s="44" t="s">
        <v>23</v>
      </c>
      <c r="Q71" s="43">
        <f>SUM(O71,M71)</f>
        <v>253614</v>
      </c>
      <c r="R71" s="43">
        <v>30000</v>
      </c>
      <c r="S71" s="44" t="s">
        <v>23</v>
      </c>
      <c r="T71" s="43">
        <f>SUM(R71,Q71)</f>
        <v>283614</v>
      </c>
    </row>
    <row r="72" spans="1:23" ht="12.75" customHeight="1" x14ac:dyDescent="0.3">
      <c r="A72" s="201"/>
      <c r="B72" s="204"/>
      <c r="C72" s="201"/>
      <c r="D72" s="209"/>
      <c r="E72" s="201"/>
      <c r="F72" s="223"/>
      <c r="G72" s="223"/>
      <c r="H72" s="201"/>
      <c r="I72" s="40">
        <v>19773</v>
      </c>
      <c r="J72" s="44">
        <v>2019</v>
      </c>
      <c r="K72" s="44" t="s">
        <v>32</v>
      </c>
      <c r="L72" s="44" t="s">
        <v>556</v>
      </c>
      <c r="M72" s="43">
        <v>22432.5</v>
      </c>
      <c r="N72" s="44" t="s">
        <v>116</v>
      </c>
      <c r="O72" s="43">
        <v>2567.5</v>
      </c>
      <c r="P72" s="44" t="s">
        <v>23</v>
      </c>
      <c r="Q72" s="43">
        <f>SUM(O72,M72)</f>
        <v>25000</v>
      </c>
      <c r="R72" s="43">
        <v>183472</v>
      </c>
      <c r="S72" s="44" t="s">
        <v>23</v>
      </c>
      <c r="T72" s="43">
        <f>SUM(R72,Q72)</f>
        <v>208472</v>
      </c>
    </row>
    <row r="73" spans="1:23" ht="12.75" customHeight="1" x14ac:dyDescent="0.3">
      <c r="A73" s="248"/>
      <c r="B73" s="233"/>
      <c r="C73" s="239"/>
      <c r="D73" s="209"/>
      <c r="E73" s="239"/>
      <c r="F73" s="244"/>
      <c r="G73" s="244"/>
      <c r="H73" s="239"/>
      <c r="I73" s="40">
        <v>19773</v>
      </c>
      <c r="J73" s="44">
        <v>2020</v>
      </c>
      <c r="K73" s="44" t="s">
        <v>25</v>
      </c>
      <c r="L73" s="44" t="s">
        <v>558</v>
      </c>
      <c r="M73" s="43">
        <v>1749999.66</v>
      </c>
      <c r="N73" s="44" t="s">
        <v>474</v>
      </c>
      <c r="O73" s="43">
        <v>200295.29</v>
      </c>
      <c r="P73" s="44" t="s">
        <v>23</v>
      </c>
      <c r="Q73" s="43">
        <f>SUM(O73,M73)</f>
        <v>1950294.95</v>
      </c>
      <c r="R73" s="43">
        <v>5487675.6500000004</v>
      </c>
      <c r="S73" s="44" t="s">
        <v>23</v>
      </c>
      <c r="T73" s="43">
        <f>SUM(R73,Q73)</f>
        <v>7437970.6000000006</v>
      </c>
      <c r="V73" s="45"/>
    </row>
    <row r="74" spans="1:23" ht="12.75" customHeight="1" x14ac:dyDescent="0.3">
      <c r="A74" s="238"/>
      <c r="B74" s="225"/>
      <c r="C74" s="202"/>
      <c r="D74" s="210"/>
      <c r="E74" s="202"/>
      <c r="F74" s="242"/>
      <c r="G74" s="242"/>
      <c r="H74" s="202"/>
      <c r="I74" s="46"/>
      <c r="J74" s="51" t="s">
        <v>144</v>
      </c>
      <c r="K74" s="48"/>
      <c r="L74" s="48"/>
      <c r="M74" s="49">
        <f>SUM(M71:M73)</f>
        <v>1999999.66</v>
      </c>
      <c r="N74" s="50"/>
      <c r="O74" s="49">
        <f>SUM(O71:O73)</f>
        <v>228909.29</v>
      </c>
      <c r="P74" s="50"/>
      <c r="Q74" s="49">
        <f>SUM(Q71:Q73)</f>
        <v>2228908.9500000002</v>
      </c>
      <c r="R74" s="49">
        <f>SUM(R71:R73)</f>
        <v>5701147.6500000004</v>
      </c>
      <c r="S74" s="50"/>
      <c r="T74" s="49">
        <f>SUM(T71:T73)</f>
        <v>7930056.6000000006</v>
      </c>
      <c r="V74" s="45"/>
    </row>
    <row r="75" spans="1:23" ht="12.75" customHeight="1" x14ac:dyDescent="0.3">
      <c r="A75" s="200" t="s">
        <v>427</v>
      </c>
      <c r="B75" s="203">
        <v>7</v>
      </c>
      <c r="C75" s="200" t="s">
        <v>428</v>
      </c>
      <c r="D75" s="203" t="s">
        <v>183</v>
      </c>
      <c r="E75" s="200" t="s">
        <v>63</v>
      </c>
      <c r="F75" s="221"/>
      <c r="G75" s="221"/>
      <c r="H75" s="200" t="s">
        <v>60</v>
      </c>
      <c r="I75" s="40">
        <v>20294</v>
      </c>
      <c r="J75" s="44">
        <v>2019</v>
      </c>
      <c r="K75" s="44" t="s">
        <v>2</v>
      </c>
      <c r="L75" s="44" t="s">
        <v>454</v>
      </c>
      <c r="M75" s="43">
        <v>358920</v>
      </c>
      <c r="N75" s="44" t="s">
        <v>116</v>
      </c>
      <c r="O75" s="43">
        <v>41080</v>
      </c>
      <c r="P75" s="44" t="s">
        <v>23</v>
      </c>
      <c r="Q75" s="43">
        <f>SUM(O75,M75)</f>
        <v>400000</v>
      </c>
      <c r="R75" s="43"/>
      <c r="S75" s="44"/>
      <c r="T75" s="43">
        <f>SUM(R75,Q75)</f>
        <v>400000</v>
      </c>
      <c r="V75" s="45"/>
    </row>
    <row r="76" spans="1:23" ht="12.75" customHeight="1" x14ac:dyDescent="0.3">
      <c r="A76" s="201"/>
      <c r="B76" s="204"/>
      <c r="C76" s="201"/>
      <c r="D76" s="204"/>
      <c r="E76" s="201"/>
      <c r="F76" s="223"/>
      <c r="G76" s="223"/>
      <c r="H76" s="201"/>
      <c r="I76" s="40">
        <v>20294</v>
      </c>
      <c r="J76" s="44">
        <v>2019</v>
      </c>
      <c r="K76" s="44" t="s">
        <v>2</v>
      </c>
      <c r="L76" s="44" t="s">
        <v>454</v>
      </c>
      <c r="M76" s="43">
        <v>860420.97</v>
      </c>
      <c r="N76" s="44" t="s">
        <v>34</v>
      </c>
      <c r="O76" s="43">
        <v>98479.03</v>
      </c>
      <c r="P76" s="44" t="s">
        <v>23</v>
      </c>
      <c r="Q76" s="43">
        <f>SUM(O76,M76)</f>
        <v>958900</v>
      </c>
      <c r="R76" s="43"/>
      <c r="S76" s="44"/>
      <c r="T76" s="43">
        <f>SUM(R76,Q76)</f>
        <v>958900</v>
      </c>
    </row>
    <row r="77" spans="1:23" ht="12.75" customHeight="1" x14ac:dyDescent="0.3">
      <c r="A77" s="201"/>
      <c r="B77" s="204"/>
      <c r="C77" s="201"/>
      <c r="D77" s="209"/>
      <c r="E77" s="201"/>
      <c r="F77" s="223"/>
      <c r="G77" s="223"/>
      <c r="H77" s="201"/>
      <c r="I77" s="40">
        <v>20294</v>
      </c>
      <c r="J77" s="44">
        <v>2020</v>
      </c>
      <c r="K77" s="44" t="s">
        <v>32</v>
      </c>
      <c r="L77" s="44" t="s">
        <v>42</v>
      </c>
      <c r="M77" s="43">
        <v>0</v>
      </c>
      <c r="N77" s="44" t="s">
        <v>522</v>
      </c>
      <c r="O77" s="43">
        <v>0</v>
      </c>
      <c r="P77" s="44" t="s">
        <v>23</v>
      </c>
      <c r="Q77" s="43">
        <f t="shared" ref="Q77:Q79" si="33">SUM(O77,M77)</f>
        <v>0</v>
      </c>
      <c r="R77" s="43"/>
      <c r="S77" s="44"/>
      <c r="T77" s="43">
        <f t="shared" ref="T77:T79" si="34">SUM(R77,Q77)</f>
        <v>0</v>
      </c>
      <c r="V77" s="45"/>
      <c r="W77" s="45"/>
    </row>
    <row r="78" spans="1:23" ht="12.75" customHeight="1" x14ac:dyDescent="0.3">
      <c r="A78" s="201"/>
      <c r="B78" s="204"/>
      <c r="C78" s="201"/>
      <c r="D78" s="209"/>
      <c r="E78" s="201"/>
      <c r="F78" s="223"/>
      <c r="G78" s="223"/>
      <c r="H78" s="201"/>
      <c r="I78" s="40">
        <v>20294</v>
      </c>
      <c r="J78" s="44">
        <v>2020</v>
      </c>
      <c r="K78" s="44" t="s">
        <v>33</v>
      </c>
      <c r="L78" s="44" t="s">
        <v>42</v>
      </c>
      <c r="M78" s="43">
        <v>0</v>
      </c>
      <c r="N78" s="44" t="s">
        <v>522</v>
      </c>
      <c r="O78" s="43">
        <v>0</v>
      </c>
      <c r="P78" s="44" t="s">
        <v>23</v>
      </c>
      <c r="Q78" s="43">
        <f t="shared" si="33"/>
        <v>0</v>
      </c>
      <c r="R78" s="43"/>
      <c r="S78" s="44"/>
      <c r="T78" s="43">
        <f t="shared" si="34"/>
        <v>0</v>
      </c>
    </row>
    <row r="79" spans="1:23" ht="12.75" customHeight="1" x14ac:dyDescent="0.3">
      <c r="A79" s="248"/>
      <c r="B79" s="233"/>
      <c r="C79" s="239"/>
      <c r="D79" s="209"/>
      <c r="E79" s="239"/>
      <c r="F79" s="244"/>
      <c r="G79" s="244"/>
      <c r="H79" s="239"/>
      <c r="I79" s="40">
        <v>20294</v>
      </c>
      <c r="J79" s="44">
        <v>2021</v>
      </c>
      <c r="K79" s="44" t="s">
        <v>25</v>
      </c>
      <c r="L79" s="44" t="s">
        <v>41</v>
      </c>
      <c r="M79" s="43">
        <v>4331356.83</v>
      </c>
      <c r="N79" s="44" t="s">
        <v>522</v>
      </c>
      <c r="O79" s="43">
        <v>495743.17</v>
      </c>
      <c r="P79" s="44" t="s">
        <v>23</v>
      </c>
      <c r="Q79" s="43">
        <f t="shared" si="33"/>
        <v>4827100</v>
      </c>
      <c r="R79" s="43"/>
      <c r="S79" s="44"/>
      <c r="T79" s="43">
        <f t="shared" si="34"/>
        <v>4827100</v>
      </c>
    </row>
    <row r="80" spans="1:23" ht="31.2" customHeight="1" x14ac:dyDescent="0.3">
      <c r="A80" s="238"/>
      <c r="B80" s="225"/>
      <c r="C80" s="202"/>
      <c r="D80" s="210"/>
      <c r="E80" s="202"/>
      <c r="F80" s="242"/>
      <c r="G80" s="242"/>
      <c r="H80" s="202"/>
      <c r="I80" s="46"/>
      <c r="J80" s="51" t="s">
        <v>144</v>
      </c>
      <c r="K80" s="48"/>
      <c r="L80" s="48"/>
      <c r="M80" s="49">
        <f>SUM(M75:M79)</f>
        <v>5550697.7999999998</v>
      </c>
      <c r="N80" s="50"/>
      <c r="O80" s="49">
        <f t="shared" ref="O80" si="35">SUM(O75:O79)</f>
        <v>635302.19999999995</v>
      </c>
      <c r="P80" s="50"/>
      <c r="Q80" s="49">
        <f t="shared" ref="Q80" si="36">SUM(Q75:Q79)</f>
        <v>6186000</v>
      </c>
      <c r="R80" s="49">
        <f t="shared" ref="R80" si="37">SUM(R75:R79)</f>
        <v>0</v>
      </c>
      <c r="S80" s="50"/>
      <c r="T80" s="49">
        <f t="shared" ref="T80" si="38">SUM(T75:T79)</f>
        <v>6186000</v>
      </c>
    </row>
    <row r="81" spans="1:23" ht="12.75" customHeight="1" x14ac:dyDescent="0.3">
      <c r="A81" s="200" t="s">
        <v>287</v>
      </c>
      <c r="B81" s="203">
        <v>8</v>
      </c>
      <c r="C81" s="200" t="s">
        <v>588</v>
      </c>
      <c r="D81" s="203" t="s">
        <v>175</v>
      </c>
      <c r="E81" s="200">
        <v>414</v>
      </c>
      <c r="F81" s="221"/>
      <c r="G81" s="221"/>
      <c r="H81" s="200" t="s">
        <v>46</v>
      </c>
      <c r="I81" s="40">
        <v>20237</v>
      </c>
      <c r="J81" s="44">
        <v>2018</v>
      </c>
      <c r="K81" s="44" t="s">
        <v>2</v>
      </c>
      <c r="L81" s="44" t="s">
        <v>310</v>
      </c>
      <c r="M81" s="43">
        <v>0</v>
      </c>
      <c r="N81" s="44" t="s">
        <v>15</v>
      </c>
      <c r="O81" s="43">
        <v>0</v>
      </c>
      <c r="P81" s="44" t="s">
        <v>23</v>
      </c>
      <c r="Q81" s="43">
        <f>SUM(O81,M81)</f>
        <v>0</v>
      </c>
      <c r="R81" s="43">
        <v>138176.12</v>
      </c>
      <c r="S81" s="44" t="s">
        <v>212</v>
      </c>
      <c r="T81" s="43">
        <f>SUM(R81,Q81)</f>
        <v>138176.12</v>
      </c>
    </row>
    <row r="82" spans="1:23" ht="12.75" customHeight="1" x14ac:dyDescent="0.3">
      <c r="A82" s="201"/>
      <c r="B82" s="204"/>
      <c r="C82" s="201"/>
      <c r="D82" s="204"/>
      <c r="E82" s="201"/>
      <c r="F82" s="223"/>
      <c r="G82" s="223"/>
      <c r="H82" s="201"/>
      <c r="I82" s="40">
        <v>20237</v>
      </c>
      <c r="J82" s="44">
        <v>2018</v>
      </c>
      <c r="K82" s="44" t="s">
        <v>2</v>
      </c>
      <c r="L82" s="44" t="s">
        <v>310</v>
      </c>
      <c r="M82" s="43"/>
      <c r="N82" s="44"/>
      <c r="O82" s="43"/>
      <c r="P82" s="44"/>
      <c r="Q82" s="43"/>
      <c r="R82" s="43">
        <v>15814.88</v>
      </c>
      <c r="S82" s="44" t="s">
        <v>23</v>
      </c>
      <c r="T82" s="43">
        <f t="shared" ref="T82:T84" si="39">SUM(R82,Q82)</f>
        <v>15814.88</v>
      </c>
    </row>
    <row r="83" spans="1:23" ht="12.75" customHeight="1" x14ac:dyDescent="0.3">
      <c r="A83" s="248"/>
      <c r="B83" s="233"/>
      <c r="C83" s="239"/>
      <c r="D83" s="209"/>
      <c r="E83" s="239"/>
      <c r="F83" s="244"/>
      <c r="G83" s="244"/>
      <c r="H83" s="239"/>
      <c r="I83" s="40">
        <v>20237</v>
      </c>
      <c r="J83" s="44">
        <v>2018</v>
      </c>
      <c r="K83" s="44" t="s">
        <v>25</v>
      </c>
      <c r="L83" s="44" t="s">
        <v>310</v>
      </c>
      <c r="M83" s="43">
        <v>0</v>
      </c>
      <c r="N83" s="44" t="s">
        <v>15</v>
      </c>
      <c r="O83" s="43">
        <v>0</v>
      </c>
      <c r="P83" s="44" t="s">
        <v>23</v>
      </c>
      <c r="Q83" s="43">
        <f>SUM(O83,M83)</f>
        <v>0</v>
      </c>
      <c r="R83" s="43">
        <v>563016.27</v>
      </c>
      <c r="S83" s="44" t="s">
        <v>212</v>
      </c>
      <c r="T83" s="43">
        <f t="shared" si="39"/>
        <v>563016.27</v>
      </c>
    </row>
    <row r="84" spans="1:23" x14ac:dyDescent="0.3">
      <c r="A84" s="248"/>
      <c r="B84" s="233"/>
      <c r="C84" s="239"/>
      <c r="D84" s="209"/>
      <c r="E84" s="239"/>
      <c r="F84" s="244"/>
      <c r="G84" s="244"/>
      <c r="H84" s="239"/>
      <c r="I84" s="40">
        <v>20237</v>
      </c>
      <c r="J84" s="44">
        <v>2018</v>
      </c>
      <c r="K84" s="44" t="s">
        <v>25</v>
      </c>
      <c r="L84" s="44" t="s">
        <v>310</v>
      </c>
      <c r="M84" s="43"/>
      <c r="N84" s="44"/>
      <c r="O84" s="43"/>
      <c r="P84" s="44"/>
      <c r="Q84" s="43"/>
      <c r="R84" s="43">
        <v>64439.73</v>
      </c>
      <c r="S84" s="44" t="s">
        <v>23</v>
      </c>
      <c r="T84" s="43">
        <f t="shared" si="39"/>
        <v>64439.73</v>
      </c>
    </row>
    <row r="85" spans="1:23" x14ac:dyDescent="0.3">
      <c r="A85" s="238"/>
      <c r="B85" s="225"/>
      <c r="C85" s="202"/>
      <c r="D85" s="210"/>
      <c r="E85" s="202"/>
      <c r="F85" s="242"/>
      <c r="G85" s="242"/>
      <c r="H85" s="202"/>
      <c r="I85" s="46"/>
      <c r="J85" s="51" t="s">
        <v>144</v>
      </c>
      <c r="K85" s="48"/>
      <c r="L85" s="48"/>
      <c r="M85" s="49">
        <f>SUM(M81:M84)</f>
        <v>0</v>
      </c>
      <c r="N85" s="49"/>
      <c r="O85" s="49">
        <f t="shared" ref="O85:T85" si="40">SUM(O81:O84)</f>
        <v>0</v>
      </c>
      <c r="P85" s="49"/>
      <c r="Q85" s="49">
        <f t="shared" si="40"/>
        <v>0</v>
      </c>
      <c r="R85" s="49">
        <f t="shared" si="40"/>
        <v>781447</v>
      </c>
      <c r="S85" s="49"/>
      <c r="T85" s="49">
        <f t="shared" si="40"/>
        <v>781447</v>
      </c>
    </row>
    <row r="86" spans="1:23" ht="12.75" customHeight="1" x14ac:dyDescent="0.3">
      <c r="A86" s="200" t="s">
        <v>367</v>
      </c>
      <c r="B86" s="203">
        <v>9</v>
      </c>
      <c r="C86" s="200" t="s">
        <v>168</v>
      </c>
      <c r="D86" s="203" t="s">
        <v>171</v>
      </c>
      <c r="E86" s="200" t="s">
        <v>64</v>
      </c>
      <c r="F86" s="221"/>
      <c r="G86" s="221"/>
      <c r="H86" s="200" t="s">
        <v>44</v>
      </c>
      <c r="I86" s="40">
        <v>20206</v>
      </c>
      <c r="J86" s="44">
        <v>2018</v>
      </c>
      <c r="K86" s="44" t="s">
        <v>2</v>
      </c>
      <c r="L86" s="44" t="s">
        <v>403</v>
      </c>
      <c r="M86" s="43">
        <v>195967.5</v>
      </c>
      <c r="N86" s="44" t="s">
        <v>27</v>
      </c>
      <c r="O86" s="43">
        <v>16532.5</v>
      </c>
      <c r="P86" s="44" t="s">
        <v>23</v>
      </c>
      <c r="Q86" s="43">
        <f>SUM(O86,M86)</f>
        <v>212500</v>
      </c>
      <c r="R86" s="43"/>
      <c r="S86" s="44"/>
      <c r="T86" s="43">
        <f>SUM(R86,Q86)</f>
        <v>212500</v>
      </c>
    </row>
    <row r="87" spans="1:23" ht="12.75" customHeight="1" x14ac:dyDescent="0.3">
      <c r="A87" s="201"/>
      <c r="B87" s="204"/>
      <c r="C87" s="201"/>
      <c r="D87" s="209"/>
      <c r="E87" s="201"/>
      <c r="F87" s="223"/>
      <c r="G87" s="223"/>
      <c r="H87" s="201"/>
      <c r="I87" s="40">
        <v>20206</v>
      </c>
      <c r="J87" s="44">
        <v>2021</v>
      </c>
      <c r="K87" s="44" t="s">
        <v>32</v>
      </c>
      <c r="L87" s="44" t="s">
        <v>41</v>
      </c>
      <c r="M87" s="43">
        <v>199656.3</v>
      </c>
      <c r="N87" s="44" t="s">
        <v>523</v>
      </c>
      <c r="O87" s="43">
        <v>16843.7</v>
      </c>
      <c r="P87" s="44" t="s">
        <v>23</v>
      </c>
      <c r="Q87" s="43">
        <f t="shared" ref="Q87:Q89" si="41">SUM(O87,M87)</f>
        <v>216500</v>
      </c>
      <c r="R87" s="43">
        <v>340016</v>
      </c>
      <c r="S87" s="44" t="s">
        <v>23</v>
      </c>
      <c r="T87" s="43">
        <f t="shared" ref="T87:T89" si="42">SUM(R87,Q87)</f>
        <v>556516</v>
      </c>
      <c r="V87" s="45"/>
      <c r="W87" s="45"/>
    </row>
    <row r="88" spans="1:23" ht="12.75" customHeight="1" x14ac:dyDescent="0.3">
      <c r="A88" s="201"/>
      <c r="B88" s="204"/>
      <c r="C88" s="201"/>
      <c r="D88" s="209"/>
      <c r="E88" s="201"/>
      <c r="F88" s="223"/>
      <c r="G88" s="223"/>
      <c r="H88" s="201"/>
      <c r="I88" s="40">
        <v>20206</v>
      </c>
      <c r="J88" s="44">
        <v>2020</v>
      </c>
      <c r="K88" s="44" t="s">
        <v>33</v>
      </c>
      <c r="L88" s="44" t="s">
        <v>42</v>
      </c>
      <c r="M88" s="43">
        <v>0</v>
      </c>
      <c r="N88" s="44" t="s">
        <v>523</v>
      </c>
      <c r="O88" s="43">
        <v>0</v>
      </c>
      <c r="P88" s="44" t="s">
        <v>23</v>
      </c>
      <c r="Q88" s="43">
        <f t="shared" si="41"/>
        <v>0</v>
      </c>
      <c r="R88" s="43"/>
      <c r="S88" s="44"/>
      <c r="T88" s="43">
        <f t="shared" si="42"/>
        <v>0</v>
      </c>
    </row>
    <row r="89" spans="1:23" ht="12.75" customHeight="1" x14ac:dyDescent="0.3">
      <c r="A89" s="248"/>
      <c r="B89" s="233"/>
      <c r="C89" s="239"/>
      <c r="D89" s="209"/>
      <c r="E89" s="239"/>
      <c r="F89" s="244"/>
      <c r="G89" s="244"/>
      <c r="H89" s="239"/>
      <c r="I89" s="40">
        <v>20206</v>
      </c>
      <c r="J89" s="44">
        <v>2021</v>
      </c>
      <c r="K89" s="44" t="s">
        <v>25</v>
      </c>
      <c r="L89" s="44" t="s">
        <v>41</v>
      </c>
      <c r="M89" s="43">
        <v>1516742.34</v>
      </c>
      <c r="N89" s="44" t="s">
        <v>523</v>
      </c>
      <c r="O89" s="43">
        <v>127957.66</v>
      </c>
      <c r="P89" s="44" t="s">
        <v>23</v>
      </c>
      <c r="Q89" s="43">
        <f t="shared" si="41"/>
        <v>1644700</v>
      </c>
      <c r="R89" s="43"/>
      <c r="S89" s="44"/>
      <c r="T89" s="43">
        <f t="shared" si="42"/>
        <v>1644700</v>
      </c>
    </row>
    <row r="90" spans="1:23" ht="12.75" customHeight="1" x14ac:dyDescent="0.3">
      <c r="A90" s="238"/>
      <c r="B90" s="225"/>
      <c r="C90" s="202"/>
      <c r="D90" s="210"/>
      <c r="E90" s="202"/>
      <c r="F90" s="242"/>
      <c r="G90" s="242"/>
      <c r="H90" s="202"/>
      <c r="I90" s="46"/>
      <c r="J90" s="51" t="s">
        <v>144</v>
      </c>
      <c r="K90" s="48"/>
      <c r="L90" s="48"/>
      <c r="M90" s="49">
        <f>SUM(M86:M89)</f>
        <v>1912366.1400000001</v>
      </c>
      <c r="N90" s="50"/>
      <c r="O90" s="49">
        <f t="shared" ref="O90" si="43">SUM(O86:O89)</f>
        <v>161333.85999999999</v>
      </c>
      <c r="P90" s="50"/>
      <c r="Q90" s="49">
        <f t="shared" ref="Q90" si="44">SUM(Q86:Q89)</f>
        <v>2073700</v>
      </c>
      <c r="R90" s="49">
        <f t="shared" ref="R90" si="45">SUM(R86:R89)</f>
        <v>340016</v>
      </c>
      <c r="S90" s="50"/>
      <c r="T90" s="49">
        <f t="shared" ref="T90" si="46">SUM(T86:T89)</f>
        <v>2413716</v>
      </c>
    </row>
    <row r="91" spans="1:23" ht="12.75" customHeight="1" x14ac:dyDescent="0.3">
      <c r="A91" s="200" t="s">
        <v>158</v>
      </c>
      <c r="B91" s="203">
        <v>10</v>
      </c>
      <c r="C91" s="200" t="s">
        <v>157</v>
      </c>
      <c r="D91" s="203" t="s">
        <v>171</v>
      </c>
      <c r="E91" s="200" t="s">
        <v>239</v>
      </c>
      <c r="F91" s="221"/>
      <c r="G91" s="221"/>
      <c r="H91" s="200" t="s">
        <v>75</v>
      </c>
      <c r="I91" s="40">
        <v>20165</v>
      </c>
      <c r="J91" s="44">
        <v>2018</v>
      </c>
      <c r="K91" s="44" t="s">
        <v>2</v>
      </c>
      <c r="L91" s="44" t="s">
        <v>312</v>
      </c>
      <c r="M91" s="43">
        <v>417245.19</v>
      </c>
      <c r="N91" s="44" t="s">
        <v>289</v>
      </c>
      <c r="O91" s="43">
        <v>35200.26</v>
      </c>
      <c r="P91" s="44" t="s">
        <v>23</v>
      </c>
      <c r="Q91" s="43">
        <f t="shared" ref="Q91:Q95" si="47">SUM(O91,M91)</f>
        <v>452445.45</v>
      </c>
      <c r="R91" s="43"/>
      <c r="S91" s="44"/>
      <c r="T91" s="43">
        <f>SUM(Q91:R91)</f>
        <v>452445.45</v>
      </c>
    </row>
    <row r="92" spans="1:23" ht="12.75" customHeight="1" x14ac:dyDescent="0.3">
      <c r="A92" s="201"/>
      <c r="B92" s="204"/>
      <c r="C92" s="201"/>
      <c r="D92" s="209"/>
      <c r="E92" s="201"/>
      <c r="F92" s="223"/>
      <c r="G92" s="223"/>
      <c r="H92" s="201"/>
      <c r="I92" s="40">
        <v>20165</v>
      </c>
      <c r="J92" s="44">
        <v>2019</v>
      </c>
      <c r="K92" s="44" t="s">
        <v>32</v>
      </c>
      <c r="L92" s="44" t="s">
        <v>42</v>
      </c>
      <c r="M92" s="43">
        <v>0</v>
      </c>
      <c r="N92" s="44" t="s">
        <v>74</v>
      </c>
      <c r="O92" s="43">
        <v>0</v>
      </c>
      <c r="P92" s="44" t="s">
        <v>23</v>
      </c>
      <c r="Q92" s="43">
        <f t="shared" si="47"/>
        <v>0</v>
      </c>
      <c r="R92" s="43"/>
      <c r="S92" s="44"/>
      <c r="T92" s="43">
        <f t="shared" ref="T92:T95" si="48">SUM(Q92:R92)</f>
        <v>0</v>
      </c>
      <c r="U92" s="106"/>
    </row>
    <row r="93" spans="1:23" ht="12.75" customHeight="1" x14ac:dyDescent="0.3">
      <c r="A93" s="201"/>
      <c r="B93" s="204"/>
      <c r="C93" s="201"/>
      <c r="D93" s="209"/>
      <c r="E93" s="201"/>
      <c r="F93" s="223"/>
      <c r="G93" s="223"/>
      <c r="H93" s="201"/>
      <c r="I93" s="40">
        <v>20165</v>
      </c>
      <c r="J93" s="44">
        <v>2019</v>
      </c>
      <c r="K93" s="44" t="s">
        <v>33</v>
      </c>
      <c r="L93" s="44" t="s">
        <v>42</v>
      </c>
      <c r="M93" s="43">
        <v>0</v>
      </c>
      <c r="N93" s="44" t="s">
        <v>74</v>
      </c>
      <c r="O93" s="43">
        <v>0</v>
      </c>
      <c r="P93" s="44" t="s">
        <v>23</v>
      </c>
      <c r="Q93" s="43">
        <f t="shared" si="47"/>
        <v>0</v>
      </c>
      <c r="R93" s="43"/>
      <c r="S93" s="44"/>
      <c r="T93" s="43">
        <f t="shared" si="48"/>
        <v>0</v>
      </c>
      <c r="U93" s="106"/>
    </row>
    <row r="94" spans="1:23" ht="12.75" customHeight="1" x14ac:dyDescent="0.3">
      <c r="A94" s="201"/>
      <c r="B94" s="204"/>
      <c r="C94" s="201"/>
      <c r="D94" s="209"/>
      <c r="E94" s="201"/>
      <c r="F94" s="223"/>
      <c r="G94" s="223"/>
      <c r="H94" s="201"/>
      <c r="I94" s="40">
        <v>20165</v>
      </c>
      <c r="J94" s="44">
        <v>2019</v>
      </c>
      <c r="K94" s="44" t="s">
        <v>25</v>
      </c>
      <c r="L94" s="44" t="s">
        <v>469</v>
      </c>
      <c r="M94" s="43">
        <v>2081166.46</v>
      </c>
      <c r="N94" s="44" t="s">
        <v>74</v>
      </c>
      <c r="O94" s="43">
        <v>175574.44</v>
      </c>
      <c r="P94" s="44" t="s">
        <v>23</v>
      </c>
      <c r="Q94" s="43">
        <f t="shared" si="47"/>
        <v>2256740.9</v>
      </c>
      <c r="R94" s="43"/>
      <c r="S94" s="44"/>
      <c r="T94" s="43">
        <f t="shared" si="48"/>
        <v>2256740.9</v>
      </c>
      <c r="V94" s="45"/>
    </row>
    <row r="95" spans="1:23" ht="12.75" customHeight="1" x14ac:dyDescent="0.3">
      <c r="A95" s="201"/>
      <c r="B95" s="204"/>
      <c r="C95" s="201"/>
      <c r="D95" s="209"/>
      <c r="E95" s="201"/>
      <c r="F95" s="223"/>
      <c r="G95" s="223"/>
      <c r="H95" s="201"/>
      <c r="I95" s="40">
        <v>20165</v>
      </c>
      <c r="J95" s="44">
        <v>2019</v>
      </c>
      <c r="K95" s="44" t="s">
        <v>25</v>
      </c>
      <c r="L95" s="44" t="s">
        <v>469</v>
      </c>
      <c r="M95" s="43">
        <v>350000</v>
      </c>
      <c r="N95" s="44" t="s">
        <v>116</v>
      </c>
      <c r="O95" s="43">
        <v>29527.22</v>
      </c>
      <c r="P95" s="44" t="s">
        <v>23</v>
      </c>
      <c r="Q95" s="43">
        <f t="shared" si="47"/>
        <v>379527.22</v>
      </c>
      <c r="R95" s="43">
        <v>1120544.52</v>
      </c>
      <c r="S95" s="44" t="s">
        <v>23</v>
      </c>
      <c r="T95" s="43">
        <f t="shared" si="48"/>
        <v>1500071.74</v>
      </c>
      <c r="V95" s="45"/>
    </row>
    <row r="96" spans="1:23" ht="12.75" customHeight="1" x14ac:dyDescent="0.3">
      <c r="A96" s="238"/>
      <c r="B96" s="225"/>
      <c r="C96" s="202"/>
      <c r="D96" s="210"/>
      <c r="E96" s="202"/>
      <c r="F96" s="242"/>
      <c r="G96" s="242"/>
      <c r="H96" s="202"/>
      <c r="I96" s="46"/>
      <c r="J96" s="51" t="s">
        <v>144</v>
      </c>
      <c r="K96" s="48"/>
      <c r="L96" s="48"/>
      <c r="M96" s="49">
        <f>SUM(M91:M95)</f>
        <v>2848411.65</v>
      </c>
      <c r="N96" s="50"/>
      <c r="O96" s="49">
        <f>SUM(O91:O95)</f>
        <v>240301.92</v>
      </c>
      <c r="P96" s="50"/>
      <c r="Q96" s="49">
        <f>SUM(Q91:Q95)</f>
        <v>3088713.5700000003</v>
      </c>
      <c r="R96" s="49">
        <f>SUM(R91:R95)</f>
        <v>1120544.52</v>
      </c>
      <c r="S96" s="50"/>
      <c r="T96" s="49">
        <f>SUM(T91:T95)</f>
        <v>4209258.09</v>
      </c>
    </row>
    <row r="97" spans="1:20" ht="12.75" customHeight="1" x14ac:dyDescent="0.3">
      <c r="A97" s="200" t="s">
        <v>306</v>
      </c>
      <c r="B97" s="203">
        <v>11</v>
      </c>
      <c r="C97" s="200" t="s">
        <v>117</v>
      </c>
      <c r="D97" s="203" t="s">
        <v>171</v>
      </c>
      <c r="E97" s="200" t="s">
        <v>64</v>
      </c>
      <c r="F97" s="221"/>
      <c r="G97" s="221"/>
      <c r="H97" s="200" t="s">
        <v>44</v>
      </c>
      <c r="I97" s="40">
        <v>20143</v>
      </c>
      <c r="J97" s="44">
        <v>2019</v>
      </c>
      <c r="K97" s="44" t="s">
        <v>2</v>
      </c>
      <c r="L97" s="44" t="s">
        <v>404</v>
      </c>
      <c r="M97" s="43">
        <v>0</v>
      </c>
      <c r="N97" s="44" t="s">
        <v>27</v>
      </c>
      <c r="O97" s="43">
        <v>0</v>
      </c>
      <c r="P97" s="44" t="s">
        <v>23</v>
      </c>
      <c r="Q97" s="43">
        <f>SUM(O97,M97)</f>
        <v>0</v>
      </c>
      <c r="R97" s="43">
        <v>50444.34</v>
      </c>
      <c r="S97" s="44" t="s">
        <v>212</v>
      </c>
      <c r="T97" s="43">
        <f>SUM(R97,Q97)</f>
        <v>50444.34</v>
      </c>
    </row>
    <row r="98" spans="1:20" ht="12.75" customHeight="1" x14ac:dyDescent="0.3">
      <c r="A98" s="201"/>
      <c r="B98" s="204"/>
      <c r="C98" s="201"/>
      <c r="D98" s="204"/>
      <c r="E98" s="201"/>
      <c r="F98" s="223"/>
      <c r="G98" s="223"/>
      <c r="H98" s="201"/>
      <c r="I98" s="40">
        <v>20143</v>
      </c>
      <c r="J98" s="44">
        <v>2019</v>
      </c>
      <c r="K98" s="44" t="s">
        <v>2</v>
      </c>
      <c r="L98" s="44" t="s">
        <v>404</v>
      </c>
      <c r="M98" s="43"/>
      <c r="N98" s="44"/>
      <c r="O98" s="43"/>
      <c r="P98" s="44"/>
      <c r="Q98" s="43"/>
      <c r="R98" s="43">
        <v>4255.66</v>
      </c>
      <c r="S98" s="44" t="s">
        <v>23</v>
      </c>
      <c r="T98" s="43">
        <f t="shared" ref="T98:T102" si="49">SUM(R98,Q98)</f>
        <v>4255.66</v>
      </c>
    </row>
    <row r="99" spans="1:20" ht="12.75" customHeight="1" x14ac:dyDescent="0.3">
      <c r="A99" s="201"/>
      <c r="B99" s="204"/>
      <c r="C99" s="201"/>
      <c r="D99" s="209"/>
      <c r="E99" s="201"/>
      <c r="F99" s="223"/>
      <c r="G99" s="223"/>
      <c r="H99" s="201"/>
      <c r="I99" s="40">
        <v>20143</v>
      </c>
      <c r="J99" s="44">
        <v>2019</v>
      </c>
      <c r="K99" s="44" t="s">
        <v>33</v>
      </c>
      <c r="L99" s="44" t="s">
        <v>404</v>
      </c>
      <c r="M99" s="43">
        <v>0</v>
      </c>
      <c r="N99" s="44" t="s">
        <v>27</v>
      </c>
      <c r="O99" s="43">
        <v>0</v>
      </c>
      <c r="P99" s="44" t="s">
        <v>23</v>
      </c>
      <c r="Q99" s="43">
        <f t="shared" ref="Q99:Q101" si="50">SUM(O99,M99)</f>
        <v>0</v>
      </c>
      <c r="R99" s="43">
        <v>5164.32</v>
      </c>
      <c r="S99" s="44" t="s">
        <v>212</v>
      </c>
      <c r="T99" s="43">
        <f t="shared" si="49"/>
        <v>5164.32</v>
      </c>
    </row>
    <row r="100" spans="1:20" ht="12.75" customHeight="1" x14ac:dyDescent="0.3">
      <c r="A100" s="201"/>
      <c r="B100" s="204"/>
      <c r="C100" s="201"/>
      <c r="D100" s="209"/>
      <c r="E100" s="201"/>
      <c r="F100" s="223"/>
      <c r="G100" s="223"/>
      <c r="H100" s="201"/>
      <c r="I100" s="40">
        <v>20143</v>
      </c>
      <c r="J100" s="44">
        <v>2019</v>
      </c>
      <c r="K100" s="44" t="s">
        <v>33</v>
      </c>
      <c r="L100" s="44" t="s">
        <v>404</v>
      </c>
      <c r="M100" s="43"/>
      <c r="N100" s="44"/>
      <c r="O100" s="43"/>
      <c r="P100" s="44"/>
      <c r="Q100" s="43"/>
      <c r="R100" s="43">
        <v>435.68</v>
      </c>
      <c r="S100" s="44" t="s">
        <v>23</v>
      </c>
      <c r="T100" s="43">
        <f t="shared" si="49"/>
        <v>435.68</v>
      </c>
    </row>
    <row r="101" spans="1:20" ht="12.75" customHeight="1" x14ac:dyDescent="0.3">
      <c r="A101" s="201"/>
      <c r="B101" s="204"/>
      <c r="C101" s="201"/>
      <c r="D101" s="209"/>
      <c r="E101" s="201"/>
      <c r="F101" s="223"/>
      <c r="G101" s="223"/>
      <c r="H101" s="201"/>
      <c r="I101" s="40">
        <v>20143</v>
      </c>
      <c r="J101" s="44">
        <v>2019</v>
      </c>
      <c r="K101" s="44" t="s">
        <v>25</v>
      </c>
      <c r="L101" s="44" t="s">
        <v>404</v>
      </c>
      <c r="M101" s="43">
        <v>0</v>
      </c>
      <c r="N101" s="44" t="s">
        <v>27</v>
      </c>
      <c r="O101" s="43">
        <v>0</v>
      </c>
      <c r="P101" s="44" t="s">
        <v>23</v>
      </c>
      <c r="Q101" s="43">
        <f t="shared" si="50"/>
        <v>0</v>
      </c>
      <c r="R101" s="43">
        <v>92496.66</v>
      </c>
      <c r="S101" s="44" t="s">
        <v>212</v>
      </c>
      <c r="T101" s="43">
        <f t="shared" si="49"/>
        <v>92496.66</v>
      </c>
    </row>
    <row r="102" spans="1:20" ht="12.75" customHeight="1" x14ac:dyDescent="0.3">
      <c r="A102" s="201"/>
      <c r="B102" s="204"/>
      <c r="C102" s="201"/>
      <c r="D102" s="209"/>
      <c r="E102" s="201"/>
      <c r="F102" s="223"/>
      <c r="G102" s="223"/>
      <c r="H102" s="201"/>
      <c r="I102" s="40">
        <v>20143</v>
      </c>
      <c r="J102" s="44">
        <v>2019</v>
      </c>
      <c r="K102" s="44" t="s">
        <v>25</v>
      </c>
      <c r="L102" s="44" t="s">
        <v>404</v>
      </c>
      <c r="M102" s="43"/>
      <c r="N102" s="44"/>
      <c r="O102" s="43"/>
      <c r="P102" s="44"/>
      <c r="Q102" s="43"/>
      <c r="R102" s="43">
        <v>7803.34</v>
      </c>
      <c r="S102" s="44" t="s">
        <v>23</v>
      </c>
      <c r="T102" s="43">
        <f t="shared" si="49"/>
        <v>7803.34</v>
      </c>
    </row>
    <row r="103" spans="1:20" ht="12.75" customHeight="1" x14ac:dyDescent="0.3">
      <c r="A103" s="238"/>
      <c r="B103" s="225"/>
      <c r="C103" s="202"/>
      <c r="D103" s="210"/>
      <c r="E103" s="202"/>
      <c r="F103" s="242"/>
      <c r="G103" s="242"/>
      <c r="H103" s="202"/>
      <c r="I103" s="46"/>
      <c r="J103" s="51" t="s">
        <v>144</v>
      </c>
      <c r="K103" s="48"/>
      <c r="L103" s="48"/>
      <c r="M103" s="49">
        <f>SUM(M97:M101)</f>
        <v>0</v>
      </c>
      <c r="N103" s="50"/>
      <c r="O103" s="49">
        <f>SUM(O97:O101)</f>
        <v>0</v>
      </c>
      <c r="P103" s="50"/>
      <c r="Q103" s="49">
        <f>SUM(Q97:Q101)</f>
        <v>0</v>
      </c>
      <c r="R103" s="49">
        <f>SUM(R97:R102)</f>
        <v>160600</v>
      </c>
      <c r="S103" s="50"/>
      <c r="T103" s="49">
        <f>SUM(T97:T102)</f>
        <v>160600</v>
      </c>
    </row>
    <row r="104" spans="1:20" ht="12.75" customHeight="1" x14ac:dyDescent="0.3">
      <c r="A104" s="200" t="s">
        <v>301</v>
      </c>
      <c r="B104" s="203">
        <v>75</v>
      </c>
      <c r="C104" s="200" t="s">
        <v>373</v>
      </c>
      <c r="D104" s="203" t="s">
        <v>183</v>
      </c>
      <c r="E104" s="200" t="s">
        <v>132</v>
      </c>
      <c r="F104" s="221"/>
      <c r="G104" s="221"/>
      <c r="H104" s="211" t="s">
        <v>24</v>
      </c>
      <c r="I104" s="40">
        <v>20914</v>
      </c>
      <c r="J104" s="44">
        <v>2019</v>
      </c>
      <c r="K104" s="44" t="s">
        <v>2</v>
      </c>
      <c r="L104" s="44" t="s">
        <v>405</v>
      </c>
      <c r="M104" s="43">
        <v>764080.18</v>
      </c>
      <c r="N104" s="44" t="s">
        <v>116</v>
      </c>
      <c r="O104" s="43">
        <v>87452.39</v>
      </c>
      <c r="P104" s="44" t="s">
        <v>23</v>
      </c>
      <c r="Q104" s="43">
        <f>SUM(O104,M104)</f>
        <v>851532.57000000007</v>
      </c>
      <c r="R104" s="43"/>
      <c r="S104" s="44"/>
      <c r="T104" s="43">
        <f>SUM(R104,Q104)</f>
        <v>851532.57000000007</v>
      </c>
    </row>
    <row r="105" spans="1:20" ht="12.75" customHeight="1" x14ac:dyDescent="0.3">
      <c r="A105" s="238"/>
      <c r="B105" s="210"/>
      <c r="C105" s="202"/>
      <c r="D105" s="210"/>
      <c r="E105" s="202"/>
      <c r="F105" s="242"/>
      <c r="G105" s="242"/>
      <c r="H105" s="212"/>
      <c r="I105" s="46"/>
      <c r="J105" s="51" t="s">
        <v>144</v>
      </c>
      <c r="K105" s="48"/>
      <c r="L105" s="48"/>
      <c r="M105" s="49">
        <f>SUM(M104:M104)</f>
        <v>764080.18</v>
      </c>
      <c r="N105" s="50"/>
      <c r="O105" s="49">
        <f>SUM(O104:O104)</f>
        <v>87452.39</v>
      </c>
      <c r="P105" s="50"/>
      <c r="Q105" s="49">
        <f>SUM(Q104:Q104)</f>
        <v>851532.57000000007</v>
      </c>
      <c r="R105" s="49">
        <f>SUM(R104:R104)</f>
        <v>0</v>
      </c>
      <c r="S105" s="48"/>
      <c r="T105" s="49">
        <f>SUM(T104:T104)</f>
        <v>851532.57000000007</v>
      </c>
    </row>
    <row r="106" spans="1:20" ht="12.75" customHeight="1" x14ac:dyDescent="0.3">
      <c r="A106" s="200" t="s">
        <v>142</v>
      </c>
      <c r="B106" s="203">
        <v>79</v>
      </c>
      <c r="C106" s="200" t="s">
        <v>136</v>
      </c>
      <c r="D106" s="203" t="s">
        <v>177</v>
      </c>
      <c r="E106" s="200" t="s">
        <v>65</v>
      </c>
      <c r="F106" s="221"/>
      <c r="G106" s="221"/>
      <c r="H106" s="211" t="s">
        <v>46</v>
      </c>
      <c r="I106" s="40">
        <v>21159</v>
      </c>
      <c r="J106" s="44">
        <v>2019</v>
      </c>
      <c r="K106" s="44" t="s">
        <v>2</v>
      </c>
      <c r="L106" s="44" t="s">
        <v>475</v>
      </c>
      <c r="M106" s="43">
        <v>226000</v>
      </c>
      <c r="N106" s="44" t="s">
        <v>378</v>
      </c>
      <c r="O106" s="43">
        <v>25866.71</v>
      </c>
      <c r="P106" s="44" t="s">
        <v>23</v>
      </c>
      <c r="Q106" s="43">
        <f>SUM(O106,M106)</f>
        <v>251866.71</v>
      </c>
      <c r="R106" s="43"/>
      <c r="S106" s="44"/>
      <c r="T106" s="43">
        <f>SUM(R106,Q106)</f>
        <v>251866.71</v>
      </c>
    </row>
    <row r="107" spans="1:20" ht="12.75" customHeight="1" x14ac:dyDescent="0.3">
      <c r="A107" s="201"/>
      <c r="B107" s="204"/>
      <c r="C107" s="201"/>
      <c r="D107" s="209"/>
      <c r="E107" s="201"/>
      <c r="F107" s="223"/>
      <c r="G107" s="223"/>
      <c r="H107" s="211"/>
      <c r="I107" s="40">
        <v>21159</v>
      </c>
      <c r="J107" s="44">
        <v>2021</v>
      </c>
      <c r="K107" s="44" t="s">
        <v>25</v>
      </c>
      <c r="L107" s="44" t="s">
        <v>41</v>
      </c>
      <c r="M107" s="43">
        <v>904000</v>
      </c>
      <c r="N107" s="44" t="s">
        <v>380</v>
      </c>
      <c r="O107" s="43">
        <v>103466.85</v>
      </c>
      <c r="P107" s="44" t="s">
        <v>23</v>
      </c>
      <c r="Q107" s="43">
        <f>SUM(O107,M107)</f>
        <v>1007466.85</v>
      </c>
      <c r="R107" s="43"/>
      <c r="S107" s="44"/>
      <c r="T107" s="43">
        <f>SUM(R107,Q107)</f>
        <v>1007466.85</v>
      </c>
    </row>
    <row r="108" spans="1:20" ht="12.75" customHeight="1" x14ac:dyDescent="0.3">
      <c r="A108" s="238"/>
      <c r="B108" s="210"/>
      <c r="C108" s="202"/>
      <c r="D108" s="210"/>
      <c r="E108" s="202"/>
      <c r="F108" s="242"/>
      <c r="G108" s="242"/>
      <c r="H108" s="212"/>
      <c r="I108" s="46"/>
      <c r="J108" s="51" t="s">
        <v>144</v>
      </c>
      <c r="K108" s="48"/>
      <c r="L108" s="48"/>
      <c r="M108" s="49">
        <f>SUM(M106:M107)</f>
        <v>1130000</v>
      </c>
      <c r="N108" s="50"/>
      <c r="O108" s="49">
        <f t="shared" ref="O108:T108" si="51">SUM(O106:O107)</f>
        <v>129333.56</v>
      </c>
      <c r="P108" s="50"/>
      <c r="Q108" s="49">
        <f t="shared" si="51"/>
        <v>1259333.56</v>
      </c>
      <c r="R108" s="49">
        <f t="shared" si="51"/>
        <v>0</v>
      </c>
      <c r="S108" s="50"/>
      <c r="T108" s="49">
        <f t="shared" si="51"/>
        <v>1259333.56</v>
      </c>
    </row>
    <row r="109" spans="1:20" ht="12.75" customHeight="1" x14ac:dyDescent="0.3">
      <c r="A109" s="226" t="s">
        <v>141</v>
      </c>
      <c r="B109" s="235">
        <v>80</v>
      </c>
      <c r="C109" s="226" t="s">
        <v>139</v>
      </c>
      <c r="D109" s="235" t="s">
        <v>177</v>
      </c>
      <c r="E109" s="226" t="s">
        <v>65</v>
      </c>
      <c r="F109" s="240"/>
      <c r="G109" s="240"/>
      <c r="H109" s="211" t="s">
        <v>46</v>
      </c>
      <c r="I109" s="40">
        <v>21164</v>
      </c>
      <c r="J109" s="44">
        <v>2019</v>
      </c>
      <c r="K109" s="44" t="s">
        <v>2</v>
      </c>
      <c r="L109" s="44" t="s">
        <v>406</v>
      </c>
      <c r="M109" s="43">
        <v>196508.7</v>
      </c>
      <c r="N109" s="44" t="s">
        <v>378</v>
      </c>
      <c r="O109" s="43">
        <v>22491.3</v>
      </c>
      <c r="P109" s="44" t="s">
        <v>23</v>
      </c>
      <c r="Q109" s="43">
        <f>SUM(O109,M109)</f>
        <v>219000</v>
      </c>
      <c r="R109" s="43"/>
      <c r="S109" s="44"/>
      <c r="T109" s="43">
        <f>SUM(R109,Q109)</f>
        <v>219000</v>
      </c>
    </row>
    <row r="110" spans="1:20" ht="12.75" customHeight="1" x14ac:dyDescent="0.3">
      <c r="A110" s="226"/>
      <c r="B110" s="235"/>
      <c r="C110" s="226"/>
      <c r="D110" s="214"/>
      <c r="E110" s="226"/>
      <c r="F110" s="240"/>
      <c r="G110" s="240"/>
      <c r="H110" s="211"/>
      <c r="I110" s="40">
        <v>21164</v>
      </c>
      <c r="J110" s="44">
        <v>2021</v>
      </c>
      <c r="K110" s="44" t="s">
        <v>25</v>
      </c>
      <c r="L110" s="44" t="s">
        <v>41</v>
      </c>
      <c r="M110" s="43">
        <v>1310058</v>
      </c>
      <c r="N110" s="44" t="s">
        <v>380</v>
      </c>
      <c r="O110" s="43">
        <v>149942</v>
      </c>
      <c r="P110" s="44" t="s">
        <v>23</v>
      </c>
      <c r="Q110" s="43">
        <f>SUM(O110,M110)</f>
        <v>1460000</v>
      </c>
      <c r="R110" s="43"/>
      <c r="S110" s="44"/>
      <c r="T110" s="43">
        <f>SUM(R110,Q110)</f>
        <v>1460000</v>
      </c>
    </row>
    <row r="111" spans="1:20" ht="27" customHeight="1" x14ac:dyDescent="0.3">
      <c r="A111" s="212"/>
      <c r="B111" s="214"/>
      <c r="C111" s="216"/>
      <c r="D111" s="214"/>
      <c r="E111" s="216"/>
      <c r="F111" s="241"/>
      <c r="G111" s="241"/>
      <c r="H111" s="212"/>
      <c r="I111" s="78"/>
      <c r="J111" s="57" t="s">
        <v>144</v>
      </c>
      <c r="K111" s="79"/>
      <c r="L111" s="79"/>
      <c r="M111" s="59">
        <f>SUM(M109:M110)</f>
        <v>1506566.7</v>
      </c>
      <c r="N111" s="60"/>
      <c r="O111" s="59">
        <f t="shared" ref="O111:T111" si="52">SUM(O109:O110)</f>
        <v>172433.3</v>
      </c>
      <c r="P111" s="60"/>
      <c r="Q111" s="59">
        <f t="shared" si="52"/>
        <v>1679000</v>
      </c>
      <c r="R111" s="59">
        <f t="shared" si="52"/>
        <v>0</v>
      </c>
      <c r="S111" s="60"/>
      <c r="T111" s="59">
        <f t="shared" si="52"/>
        <v>1679000</v>
      </c>
    </row>
    <row r="112" spans="1:20" ht="12.75" customHeight="1" x14ac:dyDescent="0.3">
      <c r="A112" s="200" t="s">
        <v>524</v>
      </c>
      <c r="B112" s="203">
        <v>119</v>
      </c>
      <c r="C112" s="200" t="s">
        <v>589</v>
      </c>
      <c r="D112" s="203" t="s">
        <v>183</v>
      </c>
      <c r="E112" s="200" t="s">
        <v>631</v>
      </c>
      <c r="F112" s="221"/>
      <c r="G112" s="221"/>
      <c r="H112" s="200" t="s">
        <v>460</v>
      </c>
      <c r="I112" s="40">
        <v>21377</v>
      </c>
      <c r="J112" s="44">
        <v>2021</v>
      </c>
      <c r="K112" s="44" t="s">
        <v>2</v>
      </c>
      <c r="L112" s="44" t="s">
        <v>41</v>
      </c>
      <c r="M112" s="43">
        <v>121000</v>
      </c>
      <c r="N112" s="44" t="s">
        <v>375</v>
      </c>
      <c r="O112" s="43">
        <v>13848.99</v>
      </c>
      <c r="P112" s="44" t="s">
        <v>23</v>
      </c>
      <c r="Q112" s="43">
        <f>SUM(O112,M112)</f>
        <v>134848.99</v>
      </c>
      <c r="R112" s="43"/>
      <c r="S112" s="44"/>
      <c r="T112" s="43">
        <f>SUM(R112,Q112)</f>
        <v>134848.99</v>
      </c>
    </row>
    <row r="113" spans="1:22" ht="12.75" customHeight="1" x14ac:dyDescent="0.3">
      <c r="A113" s="201"/>
      <c r="B113" s="204"/>
      <c r="C113" s="201"/>
      <c r="D113" s="209"/>
      <c r="E113" s="201"/>
      <c r="F113" s="223"/>
      <c r="G113" s="223"/>
      <c r="H113" s="201"/>
      <c r="I113" s="40">
        <v>21377</v>
      </c>
      <c r="J113" s="44">
        <v>2022</v>
      </c>
      <c r="K113" s="44" t="s">
        <v>25</v>
      </c>
      <c r="L113" s="44" t="s">
        <v>42</v>
      </c>
      <c r="M113" s="43">
        <v>0</v>
      </c>
      <c r="N113" s="44" t="s">
        <v>375</v>
      </c>
      <c r="O113" s="43">
        <v>0</v>
      </c>
      <c r="P113" s="44" t="s">
        <v>23</v>
      </c>
      <c r="Q113" s="43">
        <f>SUM(O113,M113)</f>
        <v>0</v>
      </c>
      <c r="R113" s="43"/>
      <c r="S113" s="44"/>
      <c r="T113" s="43">
        <f>SUM(R113,Q113)</f>
        <v>0</v>
      </c>
    </row>
    <row r="114" spans="1:22" ht="16.2" customHeight="1" x14ac:dyDescent="0.3">
      <c r="A114" s="238"/>
      <c r="B114" s="225"/>
      <c r="C114" s="202"/>
      <c r="D114" s="210"/>
      <c r="E114" s="202"/>
      <c r="F114" s="242"/>
      <c r="G114" s="242"/>
      <c r="H114" s="202"/>
      <c r="I114" s="46"/>
      <c r="J114" s="51" t="s">
        <v>144</v>
      </c>
      <c r="K114" s="48"/>
      <c r="L114" s="48"/>
      <c r="M114" s="49">
        <f>SUM(M112:M113)</f>
        <v>121000</v>
      </c>
      <c r="N114" s="50"/>
      <c r="O114" s="49">
        <f>SUM(O112:O113)</f>
        <v>13848.99</v>
      </c>
      <c r="P114" s="50"/>
      <c r="Q114" s="49">
        <f>SUM(Q112:Q113)</f>
        <v>134848.99</v>
      </c>
      <c r="R114" s="49">
        <f>SUM(R112:R113)</f>
        <v>0</v>
      </c>
      <c r="S114" s="50"/>
      <c r="T114" s="49">
        <f>SUM(T112:T113)</f>
        <v>134848.99</v>
      </c>
    </row>
    <row r="115" spans="1:22" ht="12.75" customHeight="1" x14ac:dyDescent="0.3">
      <c r="A115" s="200" t="s">
        <v>374</v>
      </c>
      <c r="B115" s="203">
        <v>120</v>
      </c>
      <c r="C115" s="200" t="s">
        <v>429</v>
      </c>
      <c r="D115" s="203" t="s">
        <v>177</v>
      </c>
      <c r="E115" s="200" t="s">
        <v>65</v>
      </c>
      <c r="F115" s="221"/>
      <c r="G115" s="221"/>
      <c r="H115" s="200" t="s">
        <v>46</v>
      </c>
      <c r="I115" s="40">
        <v>21378</v>
      </c>
      <c r="J115" s="44">
        <v>2019</v>
      </c>
      <c r="K115" s="44" t="s">
        <v>2</v>
      </c>
      <c r="L115" s="44" t="s">
        <v>476</v>
      </c>
      <c r="M115" s="43">
        <v>200000</v>
      </c>
      <c r="N115" s="44" t="s">
        <v>377</v>
      </c>
      <c r="O115" s="43">
        <v>22890.89</v>
      </c>
      <c r="P115" s="44" t="s">
        <v>23</v>
      </c>
      <c r="Q115" s="43">
        <f>SUM(O115,M115)</f>
        <v>222890.89</v>
      </c>
      <c r="R115" s="43">
        <v>33199</v>
      </c>
      <c r="S115" s="44" t="s">
        <v>23</v>
      </c>
      <c r="T115" s="43">
        <f>SUM(R115,Q115)</f>
        <v>256089.89</v>
      </c>
      <c r="V115" s="45"/>
    </row>
    <row r="116" spans="1:22" ht="12.75" customHeight="1" x14ac:dyDescent="0.3">
      <c r="A116" s="201"/>
      <c r="B116" s="204"/>
      <c r="C116" s="201"/>
      <c r="D116" s="204"/>
      <c r="E116" s="201"/>
      <c r="F116" s="223"/>
      <c r="G116" s="223"/>
      <c r="H116" s="201"/>
      <c r="I116" s="40">
        <v>21378</v>
      </c>
      <c r="J116" s="44">
        <v>2019</v>
      </c>
      <c r="K116" s="44" t="s">
        <v>2</v>
      </c>
      <c r="L116" s="44" t="s">
        <v>476</v>
      </c>
      <c r="M116" s="43">
        <v>205000</v>
      </c>
      <c r="N116" s="44" t="s">
        <v>378</v>
      </c>
      <c r="O116" s="43">
        <v>23463.17</v>
      </c>
      <c r="P116" s="44" t="s">
        <v>23</v>
      </c>
      <c r="Q116" s="43">
        <f>SUM(O116,M116)</f>
        <v>228463.16999999998</v>
      </c>
      <c r="R116" s="43"/>
      <c r="S116" s="44"/>
      <c r="T116" s="43">
        <f>SUM(R116,Q116)</f>
        <v>228463.16999999998</v>
      </c>
    </row>
    <row r="117" spans="1:22" ht="12.75" customHeight="1" x14ac:dyDescent="0.3">
      <c r="A117" s="201"/>
      <c r="B117" s="204"/>
      <c r="C117" s="201"/>
      <c r="D117" s="204"/>
      <c r="E117" s="201"/>
      <c r="F117" s="223"/>
      <c r="G117" s="223"/>
      <c r="H117" s="201"/>
      <c r="I117" s="40">
        <v>21378</v>
      </c>
      <c r="J117" s="44">
        <v>2021</v>
      </c>
      <c r="K117" s="44" t="s">
        <v>32</v>
      </c>
      <c r="L117" s="44" t="s">
        <v>41</v>
      </c>
      <c r="M117" s="43">
        <v>0</v>
      </c>
      <c r="N117" s="44"/>
      <c r="O117" s="43">
        <v>0</v>
      </c>
      <c r="P117" s="44"/>
      <c r="Q117" s="43">
        <f>SUM(O117,M117)</f>
        <v>0</v>
      </c>
      <c r="R117" s="43">
        <v>60000</v>
      </c>
      <c r="S117" s="44" t="s">
        <v>23</v>
      </c>
      <c r="T117" s="43">
        <f>SUM(R117,Q117)</f>
        <v>60000</v>
      </c>
    </row>
    <row r="118" spans="1:22" ht="12.75" customHeight="1" x14ac:dyDescent="0.3">
      <c r="A118" s="201"/>
      <c r="B118" s="204"/>
      <c r="C118" s="201"/>
      <c r="D118" s="209"/>
      <c r="E118" s="201"/>
      <c r="F118" s="223"/>
      <c r="G118" s="223"/>
      <c r="H118" s="201"/>
      <c r="I118" s="40">
        <v>21378</v>
      </c>
      <c r="J118" s="44">
        <v>2021</v>
      </c>
      <c r="K118" s="44" t="s">
        <v>25</v>
      </c>
      <c r="L118" s="44" t="s">
        <v>41</v>
      </c>
      <c r="M118" s="43">
        <v>600362</v>
      </c>
      <c r="N118" s="44" t="s">
        <v>379</v>
      </c>
      <c r="O118" s="43">
        <v>68714.12</v>
      </c>
      <c r="P118" s="44" t="s">
        <v>23</v>
      </c>
      <c r="Q118" s="43">
        <f t="shared" ref="Q118" si="53">SUM(O118,M118)</f>
        <v>669076.12</v>
      </c>
      <c r="R118" s="43">
        <v>132796</v>
      </c>
      <c r="S118" s="44" t="s">
        <v>23</v>
      </c>
      <c r="T118" s="43">
        <f t="shared" ref="T118:T119" si="54">SUM(R118,Q118)</f>
        <v>801872.12</v>
      </c>
    </row>
    <row r="119" spans="1:22" ht="12.75" customHeight="1" x14ac:dyDescent="0.3">
      <c r="A119" s="201"/>
      <c r="B119" s="204"/>
      <c r="C119" s="201"/>
      <c r="D119" s="209"/>
      <c r="E119" s="201"/>
      <c r="F119" s="223"/>
      <c r="G119" s="223"/>
      <c r="H119" s="201"/>
      <c r="I119" s="40">
        <v>21378</v>
      </c>
      <c r="J119" s="44">
        <v>2021</v>
      </c>
      <c r="K119" s="44" t="s">
        <v>25</v>
      </c>
      <c r="L119" s="44" t="s">
        <v>41</v>
      </c>
      <c r="M119" s="43">
        <v>1853638</v>
      </c>
      <c r="N119" s="44" t="s">
        <v>380</v>
      </c>
      <c r="O119" s="43">
        <v>212157.16</v>
      </c>
      <c r="P119" s="44" t="s">
        <v>23</v>
      </c>
      <c r="Q119" s="43">
        <f t="shared" ref="Q119" si="55">SUM(O119,M119)</f>
        <v>2065795.16</v>
      </c>
      <c r="R119" s="43"/>
      <c r="S119" s="44"/>
      <c r="T119" s="43">
        <f t="shared" si="54"/>
        <v>2065795.16</v>
      </c>
    </row>
    <row r="120" spans="1:22" ht="12.75" customHeight="1" x14ac:dyDescent="0.3">
      <c r="A120" s="238"/>
      <c r="B120" s="225"/>
      <c r="C120" s="202"/>
      <c r="D120" s="210"/>
      <c r="E120" s="202"/>
      <c r="F120" s="242"/>
      <c r="G120" s="242"/>
      <c r="H120" s="202"/>
      <c r="I120" s="46"/>
      <c r="J120" s="51" t="s">
        <v>144</v>
      </c>
      <c r="K120" s="48"/>
      <c r="L120" s="48"/>
      <c r="M120" s="49">
        <f>SUM(M115:M119)</f>
        <v>2859000</v>
      </c>
      <c r="N120" s="50"/>
      <c r="O120" s="49">
        <f>SUM(O115:O119)</f>
        <v>327225.33999999997</v>
      </c>
      <c r="P120" s="50"/>
      <c r="Q120" s="49">
        <f>SUM(Q115:Q119)</f>
        <v>3186225.34</v>
      </c>
      <c r="R120" s="49">
        <f>SUM(R115:R119)</f>
        <v>225995</v>
      </c>
      <c r="S120" s="50"/>
      <c r="T120" s="49">
        <f>SUM(T115:T119)</f>
        <v>3412220.34</v>
      </c>
    </row>
    <row r="121" spans="1:22" ht="12.75" customHeight="1" x14ac:dyDescent="0.3">
      <c r="A121" s="200" t="s">
        <v>381</v>
      </c>
      <c r="B121" s="203">
        <v>121</v>
      </c>
      <c r="C121" s="200" t="s">
        <v>430</v>
      </c>
      <c r="D121" s="203"/>
      <c r="E121" s="200" t="s">
        <v>632</v>
      </c>
      <c r="F121" s="221"/>
      <c r="G121" s="221"/>
      <c r="H121" s="200" t="s">
        <v>96</v>
      </c>
      <c r="I121" s="40">
        <v>21379</v>
      </c>
      <c r="J121" s="44">
        <v>2019</v>
      </c>
      <c r="K121" s="44" t="s">
        <v>17</v>
      </c>
      <c r="L121" s="44" t="s">
        <v>477</v>
      </c>
      <c r="M121" s="43">
        <v>225000</v>
      </c>
      <c r="N121" s="44" t="s">
        <v>377</v>
      </c>
      <c r="O121" s="43">
        <v>25752.25</v>
      </c>
      <c r="P121" s="44" t="s">
        <v>23</v>
      </c>
      <c r="Q121" s="43">
        <f>SUM(O121,M121)</f>
        <v>250752.25</v>
      </c>
      <c r="R121" s="43"/>
      <c r="S121" s="44"/>
      <c r="T121" s="43">
        <f>SUM(R121,Q121)</f>
        <v>250752.25</v>
      </c>
    </row>
    <row r="122" spans="1:22" ht="25.5" customHeight="1" x14ac:dyDescent="0.3">
      <c r="A122" s="238"/>
      <c r="B122" s="225"/>
      <c r="C122" s="202"/>
      <c r="D122" s="210"/>
      <c r="E122" s="202"/>
      <c r="F122" s="242"/>
      <c r="G122" s="242"/>
      <c r="H122" s="202"/>
      <c r="I122" s="46"/>
      <c r="J122" s="51" t="s">
        <v>144</v>
      </c>
      <c r="K122" s="48"/>
      <c r="L122" s="48"/>
      <c r="M122" s="49">
        <f>SUM(M121:M121)</f>
        <v>225000</v>
      </c>
      <c r="N122" s="50"/>
      <c r="O122" s="49">
        <f>SUM(O121:O121)</f>
        <v>25752.25</v>
      </c>
      <c r="P122" s="50"/>
      <c r="Q122" s="49">
        <f>SUM(Q121:Q121)</f>
        <v>250752.25</v>
      </c>
      <c r="R122" s="49">
        <f>SUM(R121:R121)</f>
        <v>0</v>
      </c>
      <c r="S122" s="50"/>
      <c r="T122" s="49">
        <f>SUM(T121:T121)</f>
        <v>250752.25</v>
      </c>
    </row>
    <row r="123" spans="1:22" ht="12.75" customHeight="1" x14ac:dyDescent="0.3">
      <c r="A123" s="200" t="s">
        <v>382</v>
      </c>
      <c r="B123" s="203">
        <v>122</v>
      </c>
      <c r="C123" s="200" t="s">
        <v>431</v>
      </c>
      <c r="D123" s="203"/>
      <c r="E123" s="200" t="s">
        <v>632</v>
      </c>
      <c r="F123" s="221"/>
      <c r="G123" s="221"/>
      <c r="H123" s="200" t="s">
        <v>96</v>
      </c>
      <c r="I123" s="40">
        <v>21380</v>
      </c>
      <c r="J123" s="44">
        <v>2020</v>
      </c>
      <c r="K123" s="44" t="s">
        <v>17</v>
      </c>
      <c r="L123" s="44" t="s">
        <v>559</v>
      </c>
      <c r="M123" s="43">
        <v>200000</v>
      </c>
      <c r="N123" s="44" t="s">
        <v>377</v>
      </c>
      <c r="O123" s="43">
        <v>22890.89</v>
      </c>
      <c r="P123" s="44" t="s">
        <v>23</v>
      </c>
      <c r="Q123" s="43">
        <f>SUM(O123,M123)</f>
        <v>222890.89</v>
      </c>
      <c r="R123" s="43"/>
      <c r="S123" s="44"/>
      <c r="T123" s="43">
        <f>SUM(R123,Q123)</f>
        <v>222890.89</v>
      </c>
    </row>
    <row r="124" spans="1:22" ht="25.5" customHeight="1" x14ac:dyDescent="0.3">
      <c r="A124" s="238"/>
      <c r="B124" s="225"/>
      <c r="C124" s="202"/>
      <c r="D124" s="210"/>
      <c r="E124" s="202"/>
      <c r="F124" s="242"/>
      <c r="G124" s="242"/>
      <c r="H124" s="202"/>
      <c r="I124" s="46"/>
      <c r="J124" s="51" t="s">
        <v>144</v>
      </c>
      <c r="K124" s="48"/>
      <c r="L124" s="48"/>
      <c r="M124" s="49">
        <f>SUM(M123:M123)</f>
        <v>200000</v>
      </c>
      <c r="N124" s="50"/>
      <c r="O124" s="49">
        <f>SUM(O123:O123)</f>
        <v>22890.89</v>
      </c>
      <c r="P124" s="50"/>
      <c r="Q124" s="49">
        <f>SUM(Q123:Q123)</f>
        <v>222890.89</v>
      </c>
      <c r="R124" s="49">
        <f>SUM(R123:R123)</f>
        <v>0</v>
      </c>
      <c r="S124" s="50"/>
      <c r="T124" s="49">
        <f>SUM(T123:T123)</f>
        <v>222890.89</v>
      </c>
    </row>
    <row r="125" spans="1:22" ht="12.75" customHeight="1" x14ac:dyDescent="0.3">
      <c r="A125" s="200" t="s">
        <v>396</v>
      </c>
      <c r="B125" s="203">
        <v>123</v>
      </c>
      <c r="C125" s="200" t="s">
        <v>432</v>
      </c>
      <c r="D125" s="203" t="s">
        <v>175</v>
      </c>
      <c r="E125" s="200" t="s">
        <v>630</v>
      </c>
      <c r="F125" s="221"/>
      <c r="G125" s="221"/>
      <c r="H125" s="200" t="s">
        <v>46</v>
      </c>
      <c r="I125" s="40">
        <v>21381</v>
      </c>
      <c r="J125" s="44">
        <v>2020</v>
      </c>
      <c r="K125" s="44" t="s">
        <v>2</v>
      </c>
      <c r="L125" s="44" t="s">
        <v>560</v>
      </c>
      <c r="M125" s="43">
        <v>40000</v>
      </c>
      <c r="N125" s="44" t="s">
        <v>379</v>
      </c>
      <c r="O125" s="43">
        <v>4578.18</v>
      </c>
      <c r="P125" s="44" t="s">
        <v>23</v>
      </c>
      <c r="Q125" s="43">
        <f>SUM(O125,M125)</f>
        <v>44578.18</v>
      </c>
      <c r="R125" s="43">
        <v>17620.919999999998</v>
      </c>
      <c r="S125" s="44" t="s">
        <v>23</v>
      </c>
      <c r="T125" s="43">
        <f>SUM(R125,Q125)</f>
        <v>62199.1</v>
      </c>
    </row>
    <row r="126" spans="1:22" ht="12.75" customHeight="1" x14ac:dyDescent="0.3">
      <c r="A126" s="201"/>
      <c r="B126" s="204"/>
      <c r="C126" s="201"/>
      <c r="D126" s="204"/>
      <c r="E126" s="201"/>
      <c r="F126" s="223"/>
      <c r="G126" s="223"/>
      <c r="H126" s="201"/>
      <c r="I126" s="40">
        <v>21381</v>
      </c>
      <c r="J126" s="44">
        <v>2020</v>
      </c>
      <c r="K126" s="44" t="s">
        <v>2</v>
      </c>
      <c r="L126" s="44" t="s">
        <v>560</v>
      </c>
      <c r="M126" s="43">
        <v>90000</v>
      </c>
      <c r="N126" s="44" t="s">
        <v>483</v>
      </c>
      <c r="O126" s="43">
        <v>10300.9</v>
      </c>
      <c r="P126" s="44" t="s">
        <v>23</v>
      </c>
      <c r="Q126" s="43">
        <f>SUM(O126,M126)</f>
        <v>100300.9</v>
      </c>
      <c r="R126" s="43"/>
      <c r="S126" s="44"/>
      <c r="T126" s="43">
        <f>SUM(R126,Q126)</f>
        <v>100300.9</v>
      </c>
    </row>
    <row r="127" spans="1:22" ht="12.75" customHeight="1" x14ac:dyDescent="0.3">
      <c r="A127" s="201"/>
      <c r="B127" s="204"/>
      <c r="C127" s="201"/>
      <c r="D127" s="204"/>
      <c r="E127" s="201"/>
      <c r="F127" s="223"/>
      <c r="G127" s="223"/>
      <c r="H127" s="201"/>
      <c r="I127" s="40">
        <v>21381</v>
      </c>
      <c r="J127" s="44">
        <v>2021</v>
      </c>
      <c r="K127" s="44" t="s">
        <v>25</v>
      </c>
      <c r="L127" s="44" t="s">
        <v>41</v>
      </c>
      <c r="M127" s="43">
        <v>350000</v>
      </c>
      <c r="N127" s="44" t="s">
        <v>484</v>
      </c>
      <c r="O127" s="43">
        <v>40059.06</v>
      </c>
      <c r="P127" s="44" t="s">
        <v>23</v>
      </c>
      <c r="Q127" s="43">
        <f>SUM(O127,M127)</f>
        <v>390059.06</v>
      </c>
      <c r="R127" s="43"/>
      <c r="S127" s="44"/>
      <c r="T127" s="43">
        <f>SUM(R127,Q127)</f>
        <v>390059.06</v>
      </c>
    </row>
    <row r="128" spans="1:22" ht="12.75" customHeight="1" x14ac:dyDescent="0.3">
      <c r="A128" s="201"/>
      <c r="B128" s="204"/>
      <c r="C128" s="201"/>
      <c r="D128" s="204"/>
      <c r="E128" s="201"/>
      <c r="F128" s="223"/>
      <c r="G128" s="223"/>
      <c r="H128" s="201"/>
      <c r="I128" s="40">
        <v>21381</v>
      </c>
      <c r="J128" s="44">
        <v>2021</v>
      </c>
      <c r="K128" s="44" t="s">
        <v>25</v>
      </c>
      <c r="L128" s="44" t="s">
        <v>41</v>
      </c>
      <c r="M128" s="43">
        <v>64468</v>
      </c>
      <c r="N128" s="44" t="s">
        <v>383</v>
      </c>
      <c r="O128" s="43">
        <v>7378.66</v>
      </c>
      <c r="P128" s="44" t="s">
        <v>23</v>
      </c>
      <c r="Q128" s="43">
        <f>SUM(O128,M128)</f>
        <v>71846.66</v>
      </c>
      <c r="R128" s="43">
        <v>70483.67</v>
      </c>
      <c r="S128" s="44" t="s">
        <v>23</v>
      </c>
      <c r="T128" s="43">
        <f>SUM(R128,Q128)</f>
        <v>142330.33000000002</v>
      </c>
    </row>
    <row r="129" spans="1:22" ht="12.75" customHeight="1" x14ac:dyDescent="0.3">
      <c r="A129" s="201"/>
      <c r="B129" s="204"/>
      <c r="C129" s="201"/>
      <c r="D129" s="209"/>
      <c r="E129" s="201"/>
      <c r="F129" s="223"/>
      <c r="G129" s="223"/>
      <c r="H129" s="201"/>
      <c r="I129" s="40">
        <v>21381</v>
      </c>
      <c r="J129" s="44">
        <v>2021</v>
      </c>
      <c r="K129" s="44" t="s">
        <v>25</v>
      </c>
      <c r="L129" s="44" t="s">
        <v>41</v>
      </c>
      <c r="M129" s="43">
        <v>15532</v>
      </c>
      <c r="N129" s="44" t="s">
        <v>375</v>
      </c>
      <c r="O129" s="43">
        <v>1777.71</v>
      </c>
      <c r="P129" s="44" t="s">
        <v>23</v>
      </c>
      <c r="Q129" s="43">
        <f t="shared" ref="Q129:Q130" si="56">SUM(O129,M129)</f>
        <v>17309.71</v>
      </c>
      <c r="R129" s="43"/>
      <c r="S129" s="44"/>
      <c r="T129" s="43">
        <f t="shared" ref="T129:T130" si="57">SUM(R129,Q129)</f>
        <v>17309.71</v>
      </c>
    </row>
    <row r="130" spans="1:22" ht="12.75" customHeight="1" x14ac:dyDescent="0.3">
      <c r="A130" s="201"/>
      <c r="B130" s="204"/>
      <c r="C130" s="201"/>
      <c r="D130" s="209"/>
      <c r="E130" s="201"/>
      <c r="F130" s="223"/>
      <c r="G130" s="223"/>
      <c r="H130" s="201"/>
      <c r="I130" s="40">
        <v>21381</v>
      </c>
      <c r="J130" s="44">
        <v>2021</v>
      </c>
      <c r="K130" s="44" t="s">
        <v>25</v>
      </c>
      <c r="L130" s="44" t="s">
        <v>41</v>
      </c>
      <c r="M130" s="43">
        <v>90000</v>
      </c>
      <c r="N130" s="44" t="s">
        <v>485</v>
      </c>
      <c r="O130" s="43">
        <v>10300.9</v>
      </c>
      <c r="P130" s="44" t="s">
        <v>23</v>
      </c>
      <c r="Q130" s="43">
        <f t="shared" si="56"/>
        <v>100300.9</v>
      </c>
      <c r="R130" s="43"/>
      <c r="S130" s="44"/>
      <c r="T130" s="43">
        <f t="shared" si="57"/>
        <v>100300.9</v>
      </c>
    </row>
    <row r="131" spans="1:22" ht="12.75" customHeight="1" x14ac:dyDescent="0.3">
      <c r="A131" s="238"/>
      <c r="B131" s="225"/>
      <c r="C131" s="202"/>
      <c r="D131" s="210"/>
      <c r="E131" s="202"/>
      <c r="F131" s="242"/>
      <c r="G131" s="242"/>
      <c r="H131" s="202"/>
      <c r="I131" s="46"/>
      <c r="J131" s="51" t="s">
        <v>144</v>
      </c>
      <c r="K131" s="48"/>
      <c r="L131" s="48"/>
      <c r="M131" s="49">
        <f t="shared" ref="M131:R131" si="58">SUM(M125:M130)</f>
        <v>650000</v>
      </c>
      <c r="N131" s="49"/>
      <c r="O131" s="49">
        <f t="shared" si="58"/>
        <v>74395.41</v>
      </c>
      <c r="P131" s="49"/>
      <c r="Q131" s="49">
        <f t="shared" si="58"/>
        <v>724395.41</v>
      </c>
      <c r="R131" s="49">
        <f t="shared" si="58"/>
        <v>88104.59</v>
      </c>
      <c r="S131" s="49"/>
      <c r="T131" s="49">
        <f>SUM(T125:T130)</f>
        <v>812500.00000000012</v>
      </c>
    </row>
    <row r="132" spans="1:22" ht="12.75" customHeight="1" x14ac:dyDescent="0.3">
      <c r="A132" s="200" t="s">
        <v>447</v>
      </c>
      <c r="B132" s="203">
        <v>124</v>
      </c>
      <c r="C132" s="200" t="s">
        <v>590</v>
      </c>
      <c r="D132" s="203" t="s">
        <v>177</v>
      </c>
      <c r="E132" s="200" t="s">
        <v>65</v>
      </c>
      <c r="F132" s="221"/>
      <c r="G132" s="221"/>
      <c r="H132" s="200" t="s">
        <v>46</v>
      </c>
      <c r="I132" s="40">
        <v>21515</v>
      </c>
      <c r="J132" s="44">
        <v>2019</v>
      </c>
      <c r="K132" s="44" t="s">
        <v>2</v>
      </c>
      <c r="L132" s="44" t="s">
        <v>465</v>
      </c>
      <c r="M132" s="43">
        <v>38106</v>
      </c>
      <c r="N132" s="44" t="s">
        <v>528</v>
      </c>
      <c r="O132" s="43">
        <v>4361.3999999999996</v>
      </c>
      <c r="P132" s="44" t="s">
        <v>23</v>
      </c>
      <c r="Q132" s="43">
        <f>SUM(O132,M132)</f>
        <v>42467.4</v>
      </c>
      <c r="R132" s="43">
        <v>21944.11</v>
      </c>
      <c r="S132" s="44" t="s">
        <v>23</v>
      </c>
      <c r="T132" s="43">
        <f>SUM(R132,Q132)</f>
        <v>64411.51</v>
      </c>
    </row>
    <row r="133" spans="1:22" ht="12.75" customHeight="1" x14ac:dyDescent="0.3">
      <c r="A133" s="201"/>
      <c r="B133" s="204"/>
      <c r="C133" s="201"/>
      <c r="D133" s="204"/>
      <c r="E133" s="201"/>
      <c r="F133" s="223"/>
      <c r="G133" s="223"/>
      <c r="H133" s="201"/>
      <c r="I133" s="40">
        <v>21515</v>
      </c>
      <c r="J133" s="44">
        <v>2019</v>
      </c>
      <c r="K133" s="44" t="s">
        <v>2</v>
      </c>
      <c r="L133" s="44" t="s">
        <v>465</v>
      </c>
      <c r="M133" s="43">
        <v>161894</v>
      </c>
      <c r="N133" s="44" t="s">
        <v>549</v>
      </c>
      <c r="O133" s="43">
        <v>18529.490000000002</v>
      </c>
      <c r="P133" s="44" t="s">
        <v>23</v>
      </c>
      <c r="Q133" s="43">
        <f>SUM(O133,M133)</f>
        <v>180423.49</v>
      </c>
      <c r="R133" s="43"/>
      <c r="S133" s="44"/>
      <c r="T133" s="43">
        <f>SUM(R133,Q133)</f>
        <v>180423.49</v>
      </c>
      <c r="V133" s="45"/>
    </row>
    <row r="134" spans="1:22" ht="12.75" customHeight="1" x14ac:dyDescent="0.3">
      <c r="A134" s="201"/>
      <c r="B134" s="204"/>
      <c r="C134" s="201"/>
      <c r="D134" s="209"/>
      <c r="E134" s="201"/>
      <c r="F134" s="223"/>
      <c r="G134" s="223"/>
      <c r="H134" s="201"/>
      <c r="I134" s="40">
        <v>21515</v>
      </c>
      <c r="J134" s="44">
        <v>2020</v>
      </c>
      <c r="K134" s="44" t="s">
        <v>25</v>
      </c>
      <c r="L134" s="44" t="s">
        <v>614</v>
      </c>
      <c r="M134" s="43">
        <v>152426</v>
      </c>
      <c r="N134" s="44" t="s">
        <v>528</v>
      </c>
      <c r="O134" s="43">
        <v>17445.84</v>
      </c>
      <c r="P134" s="44" t="s">
        <v>23</v>
      </c>
      <c r="Q134" s="43">
        <f t="shared" ref="Q134:Q135" si="59">SUM(O134,M134)</f>
        <v>169871.84</v>
      </c>
      <c r="R134" s="43">
        <v>606177.02</v>
      </c>
      <c r="S134" s="44" t="s">
        <v>23</v>
      </c>
      <c r="T134" s="43">
        <f t="shared" ref="T134:T135" si="60">SUM(R134,Q134)</f>
        <v>776048.86</v>
      </c>
      <c r="V134" s="45"/>
    </row>
    <row r="135" spans="1:22" ht="12.75" customHeight="1" x14ac:dyDescent="0.3">
      <c r="A135" s="201"/>
      <c r="B135" s="204"/>
      <c r="C135" s="201"/>
      <c r="D135" s="209"/>
      <c r="E135" s="201"/>
      <c r="F135" s="223"/>
      <c r="G135" s="223"/>
      <c r="H135" s="201"/>
      <c r="I135" s="40">
        <v>21515</v>
      </c>
      <c r="J135" s="44">
        <v>2020</v>
      </c>
      <c r="K135" s="44" t="s">
        <v>25</v>
      </c>
      <c r="L135" s="44" t="s">
        <v>614</v>
      </c>
      <c r="M135" s="43">
        <v>647574</v>
      </c>
      <c r="N135" s="44" t="s">
        <v>550</v>
      </c>
      <c r="O135" s="43">
        <v>74117.740000000005</v>
      </c>
      <c r="P135" s="44" t="s">
        <v>23</v>
      </c>
      <c r="Q135" s="43">
        <f t="shared" si="59"/>
        <v>721691.74</v>
      </c>
      <c r="R135" s="43"/>
      <c r="S135" s="43"/>
      <c r="T135" s="43">
        <f t="shared" si="60"/>
        <v>721691.74</v>
      </c>
      <c r="V135" s="45"/>
    </row>
    <row r="136" spans="1:22" ht="12.75" customHeight="1" x14ac:dyDescent="0.3">
      <c r="A136" s="238"/>
      <c r="B136" s="225"/>
      <c r="C136" s="202"/>
      <c r="D136" s="210"/>
      <c r="E136" s="202"/>
      <c r="F136" s="242"/>
      <c r="G136" s="242"/>
      <c r="H136" s="202"/>
      <c r="I136" s="46"/>
      <c r="J136" s="51" t="s">
        <v>144</v>
      </c>
      <c r="K136" s="48"/>
      <c r="L136" s="48"/>
      <c r="M136" s="49">
        <f>SUM(M132:M135)</f>
        <v>1000000</v>
      </c>
      <c r="N136" s="50"/>
      <c r="O136" s="49">
        <f>SUM(O132:O135)</f>
        <v>114454.47</v>
      </c>
      <c r="P136" s="50"/>
      <c r="Q136" s="49">
        <f>SUM(Q132:Q135)</f>
        <v>1114454.47</v>
      </c>
      <c r="R136" s="49">
        <f>SUM(R132:R135)</f>
        <v>628121.13</v>
      </c>
      <c r="S136" s="50"/>
      <c r="T136" s="49">
        <f>SUM(T132:T135)</f>
        <v>1742575.6</v>
      </c>
    </row>
    <row r="137" spans="1:22" ht="12.75" customHeight="1" x14ac:dyDescent="0.3">
      <c r="A137" s="200" t="s">
        <v>616</v>
      </c>
      <c r="B137" s="203">
        <v>125</v>
      </c>
      <c r="C137" s="200" t="s">
        <v>615</v>
      </c>
      <c r="D137" s="203" t="s">
        <v>183</v>
      </c>
      <c r="E137" s="200" t="s">
        <v>631</v>
      </c>
      <c r="F137" s="221"/>
      <c r="G137" s="221"/>
      <c r="H137" s="200" t="s">
        <v>460</v>
      </c>
      <c r="I137" s="40">
        <v>21383</v>
      </c>
      <c r="J137" s="44">
        <v>2021</v>
      </c>
      <c r="K137" s="44" t="s">
        <v>2</v>
      </c>
      <c r="L137" s="44" t="s">
        <v>41</v>
      </c>
      <c r="M137" s="43">
        <v>359000</v>
      </c>
      <c r="N137" s="44" t="s">
        <v>525</v>
      </c>
      <c r="O137" s="43">
        <v>41089.15</v>
      </c>
      <c r="P137" s="44" t="s">
        <v>23</v>
      </c>
      <c r="Q137" s="43">
        <f>SUM(O137,M137)</f>
        <v>400089.15</v>
      </c>
      <c r="R137" s="43"/>
      <c r="S137" s="44"/>
      <c r="T137" s="43">
        <f>SUM(R137,Q137)</f>
        <v>400089.15</v>
      </c>
    </row>
    <row r="138" spans="1:22" ht="12.75" customHeight="1" x14ac:dyDescent="0.3">
      <c r="A138" s="201"/>
      <c r="B138" s="204"/>
      <c r="C138" s="201"/>
      <c r="D138" s="209"/>
      <c r="E138" s="201"/>
      <c r="F138" s="223"/>
      <c r="G138" s="223"/>
      <c r="H138" s="201"/>
      <c r="I138" s="40">
        <v>21383</v>
      </c>
      <c r="J138" s="44">
        <v>2022</v>
      </c>
      <c r="K138" s="44" t="s">
        <v>25</v>
      </c>
      <c r="L138" s="44" t="s">
        <v>42</v>
      </c>
      <c r="M138" s="43">
        <v>0</v>
      </c>
      <c r="N138" s="44" t="s">
        <v>375</v>
      </c>
      <c r="O138" s="43">
        <v>0</v>
      </c>
      <c r="P138" s="44" t="s">
        <v>23</v>
      </c>
      <c r="Q138" s="43">
        <f>SUM(O138,M138)</f>
        <v>0</v>
      </c>
      <c r="R138" s="43"/>
      <c r="S138" s="44"/>
      <c r="T138" s="43">
        <f>SUM(R138,Q138)</f>
        <v>0</v>
      </c>
    </row>
    <row r="139" spans="1:22" x14ac:dyDescent="0.3">
      <c r="A139" s="238"/>
      <c r="B139" s="225"/>
      <c r="C139" s="202"/>
      <c r="D139" s="210"/>
      <c r="E139" s="202"/>
      <c r="F139" s="242"/>
      <c r="G139" s="242"/>
      <c r="H139" s="202"/>
      <c r="I139" s="46"/>
      <c r="J139" s="51" t="s">
        <v>144</v>
      </c>
      <c r="K139" s="48"/>
      <c r="L139" s="48"/>
      <c r="M139" s="49">
        <f>SUM(M137:M138)</f>
        <v>359000</v>
      </c>
      <c r="N139" s="50"/>
      <c r="O139" s="49">
        <f>SUM(O137:O138)</f>
        <v>41089.15</v>
      </c>
      <c r="P139" s="50"/>
      <c r="Q139" s="49">
        <f>SUM(Q137:Q138)</f>
        <v>400089.15</v>
      </c>
      <c r="R139" s="49">
        <f>SUM(R137:R138)</f>
        <v>0</v>
      </c>
      <c r="S139" s="50"/>
      <c r="T139" s="49">
        <f>SUM(T137:T138)</f>
        <v>400089.15</v>
      </c>
    </row>
    <row r="140" spans="1:22" ht="12.75" customHeight="1" x14ac:dyDescent="0.3">
      <c r="A140" s="108"/>
      <c r="B140" s="109"/>
      <c r="C140" s="110"/>
      <c r="D140" s="89"/>
      <c r="E140" s="110"/>
      <c r="F140" s="111"/>
      <c r="G140" s="111"/>
      <c r="H140" s="112"/>
      <c r="I140" s="113"/>
      <c r="J140" s="94"/>
      <c r="K140" s="114"/>
      <c r="L140" s="114"/>
      <c r="M140" s="96"/>
      <c r="N140" s="97"/>
      <c r="O140" s="96"/>
      <c r="P140" s="97"/>
      <c r="Q140" s="96"/>
      <c r="R140" s="96"/>
      <c r="S140" s="97"/>
      <c r="T140" s="96"/>
    </row>
    <row r="141" spans="1:22" s="118" customFormat="1" ht="14.25" customHeight="1" x14ac:dyDescent="0.3">
      <c r="A141" s="21" t="s">
        <v>21</v>
      </c>
      <c r="B141" s="115" t="s">
        <v>9</v>
      </c>
      <c r="C141" s="23" t="s">
        <v>9</v>
      </c>
      <c r="D141" s="22"/>
      <c r="E141" s="23" t="s">
        <v>9</v>
      </c>
      <c r="F141" s="23" t="s">
        <v>9</v>
      </c>
      <c r="G141" s="23" t="s">
        <v>9</v>
      </c>
      <c r="H141" s="23" t="s">
        <v>9</v>
      </c>
      <c r="I141" s="25" t="s">
        <v>9</v>
      </c>
      <c r="J141" s="116" t="s">
        <v>9</v>
      </c>
      <c r="K141" s="116" t="s">
        <v>9</v>
      </c>
      <c r="L141" s="116"/>
      <c r="M141" s="117" t="s">
        <v>9</v>
      </c>
      <c r="N141" s="116" t="s">
        <v>9</v>
      </c>
      <c r="O141" s="117" t="s">
        <v>9</v>
      </c>
      <c r="P141" s="116" t="s">
        <v>9</v>
      </c>
      <c r="Q141" s="117" t="s">
        <v>9</v>
      </c>
      <c r="R141" s="117" t="s">
        <v>9</v>
      </c>
      <c r="S141" s="116" t="s">
        <v>9</v>
      </c>
      <c r="T141" s="73" t="s">
        <v>21</v>
      </c>
    </row>
    <row r="142" spans="1:22" x14ac:dyDescent="0.3">
      <c r="A142" s="224" t="s">
        <v>48</v>
      </c>
      <c r="B142" s="217" t="s">
        <v>3</v>
      </c>
      <c r="C142" s="224" t="s">
        <v>4</v>
      </c>
      <c r="D142" s="217" t="s">
        <v>170</v>
      </c>
      <c r="E142" s="224" t="s">
        <v>249</v>
      </c>
      <c r="F142" s="236" t="s">
        <v>5</v>
      </c>
      <c r="G142" s="236" t="s">
        <v>6</v>
      </c>
      <c r="H142" s="224" t="s">
        <v>7</v>
      </c>
      <c r="I142" s="243" t="s">
        <v>195</v>
      </c>
      <c r="J142" s="217" t="s">
        <v>8</v>
      </c>
      <c r="K142" s="217" t="s">
        <v>1</v>
      </c>
      <c r="L142" s="217" t="s">
        <v>40</v>
      </c>
      <c r="M142" s="217" t="s">
        <v>250</v>
      </c>
      <c r="N142" s="217" t="s">
        <v>9</v>
      </c>
      <c r="O142" s="217" t="s">
        <v>251</v>
      </c>
      <c r="P142" s="217" t="s">
        <v>9</v>
      </c>
      <c r="Q142" s="227" t="s">
        <v>10</v>
      </c>
      <c r="R142" s="217" t="s">
        <v>252</v>
      </c>
      <c r="S142" s="217" t="s">
        <v>9</v>
      </c>
      <c r="T142" s="227" t="s">
        <v>11</v>
      </c>
    </row>
    <row r="143" spans="1:22" x14ac:dyDescent="0.3">
      <c r="A143" s="224" t="s">
        <v>9</v>
      </c>
      <c r="B143" s="217"/>
      <c r="C143" s="224" t="s">
        <v>9</v>
      </c>
      <c r="D143" s="218"/>
      <c r="E143" s="224" t="s">
        <v>9</v>
      </c>
      <c r="F143" s="236" t="s">
        <v>9</v>
      </c>
      <c r="G143" s="236" t="s">
        <v>9</v>
      </c>
      <c r="H143" s="224" t="s">
        <v>9</v>
      </c>
      <c r="I143" s="243" t="s">
        <v>9</v>
      </c>
      <c r="J143" s="217" t="s">
        <v>9</v>
      </c>
      <c r="K143" s="217" t="s">
        <v>9</v>
      </c>
      <c r="L143" s="218"/>
      <c r="M143" s="30" t="s">
        <v>12</v>
      </c>
      <c r="N143" s="31" t="s">
        <v>13</v>
      </c>
      <c r="O143" s="30" t="s">
        <v>12</v>
      </c>
      <c r="P143" s="31" t="s">
        <v>13</v>
      </c>
      <c r="Q143" s="227" t="s">
        <v>9</v>
      </c>
      <c r="R143" s="32" t="s">
        <v>12</v>
      </c>
      <c r="S143" s="31" t="s">
        <v>14</v>
      </c>
      <c r="T143" s="227" t="s">
        <v>9</v>
      </c>
    </row>
    <row r="144" spans="1:22" ht="12.75" customHeight="1" x14ac:dyDescent="0.3">
      <c r="A144" s="229" t="s">
        <v>313</v>
      </c>
      <c r="B144" s="225">
        <v>20</v>
      </c>
      <c r="C144" s="229" t="s">
        <v>166</v>
      </c>
      <c r="D144" s="233" t="s">
        <v>19</v>
      </c>
      <c r="E144" s="229" t="s">
        <v>62</v>
      </c>
      <c r="F144" s="33"/>
      <c r="G144" s="33"/>
      <c r="H144" s="229" t="s">
        <v>24</v>
      </c>
      <c r="I144" s="34">
        <v>20763</v>
      </c>
      <c r="J144" s="35">
        <v>2017</v>
      </c>
      <c r="K144" s="38" t="s">
        <v>19</v>
      </c>
      <c r="L144" s="38" t="s">
        <v>148</v>
      </c>
      <c r="M144" s="37">
        <v>35000</v>
      </c>
      <c r="N144" s="38" t="s">
        <v>116</v>
      </c>
      <c r="O144" s="37">
        <v>4006</v>
      </c>
      <c r="P144" s="38" t="s">
        <v>22</v>
      </c>
      <c r="Q144" s="37">
        <f>SUM(O144,M144)</f>
        <v>39006</v>
      </c>
      <c r="R144" s="37"/>
      <c r="S144" s="38"/>
      <c r="T144" s="37">
        <f>SUM(R144,Q144)</f>
        <v>39006</v>
      </c>
    </row>
    <row r="145" spans="1:20" x14ac:dyDescent="0.3">
      <c r="A145" s="229"/>
      <c r="B145" s="225"/>
      <c r="C145" s="229"/>
      <c r="D145" s="233"/>
      <c r="E145" s="229"/>
      <c r="F145" s="33"/>
      <c r="G145" s="33"/>
      <c r="H145" s="229"/>
      <c r="I145" s="34">
        <v>21331</v>
      </c>
      <c r="J145" s="35">
        <v>2018</v>
      </c>
      <c r="K145" s="38" t="s">
        <v>19</v>
      </c>
      <c r="L145" s="38" t="s">
        <v>361</v>
      </c>
      <c r="M145" s="37">
        <v>35000</v>
      </c>
      <c r="N145" s="38" t="s">
        <v>116</v>
      </c>
      <c r="O145" s="37">
        <v>4005.91</v>
      </c>
      <c r="P145" s="38" t="s">
        <v>22</v>
      </c>
      <c r="Q145" s="37">
        <f>SUM(O145,M145)</f>
        <v>39005.910000000003</v>
      </c>
      <c r="R145" s="37"/>
      <c r="S145" s="38"/>
      <c r="T145" s="37">
        <f>SUM(R145,Q145)</f>
        <v>39005.910000000003</v>
      </c>
    </row>
    <row r="146" spans="1:20" x14ac:dyDescent="0.3">
      <c r="A146" s="211"/>
      <c r="B146" s="213"/>
      <c r="C146" s="211"/>
      <c r="D146" s="210"/>
      <c r="E146" s="211"/>
      <c r="F146" s="39"/>
      <c r="G146" s="39"/>
      <c r="H146" s="212"/>
      <c r="I146" s="119"/>
      <c r="J146" s="51" t="s">
        <v>144</v>
      </c>
      <c r="K146" s="120"/>
      <c r="L146" s="120"/>
      <c r="M146" s="49">
        <f>SUM(M144:M145)</f>
        <v>70000</v>
      </c>
      <c r="N146" s="49"/>
      <c r="O146" s="49">
        <f t="shared" ref="O146:T146" si="61">SUM(O144:O145)</f>
        <v>8011.91</v>
      </c>
      <c r="P146" s="49"/>
      <c r="Q146" s="49">
        <f t="shared" si="61"/>
        <v>78011.91</v>
      </c>
      <c r="R146" s="49">
        <f t="shared" si="61"/>
        <v>0</v>
      </c>
      <c r="S146" s="49"/>
      <c r="T146" s="49">
        <f t="shared" si="61"/>
        <v>78011.91</v>
      </c>
    </row>
    <row r="147" spans="1:20" ht="12.75" customHeight="1" x14ac:dyDescent="0.3">
      <c r="A147" s="211" t="s">
        <v>371</v>
      </c>
      <c r="B147" s="213">
        <v>21</v>
      </c>
      <c r="C147" s="211" t="s">
        <v>26</v>
      </c>
      <c r="D147" s="232" t="s">
        <v>179</v>
      </c>
      <c r="E147" s="211" t="s">
        <v>66</v>
      </c>
      <c r="F147" s="39"/>
      <c r="G147" s="39"/>
      <c r="H147" s="211" t="s">
        <v>47</v>
      </c>
      <c r="I147" s="52">
        <v>19914</v>
      </c>
      <c r="J147" s="53">
        <v>2017</v>
      </c>
      <c r="K147" s="53" t="s">
        <v>2</v>
      </c>
      <c r="L147" s="53" t="s">
        <v>150</v>
      </c>
      <c r="M147" s="54">
        <v>129941.6</v>
      </c>
      <c r="N147" s="53" t="s">
        <v>116</v>
      </c>
      <c r="O147" s="54">
        <v>14872.4</v>
      </c>
      <c r="P147" s="53" t="s">
        <v>22</v>
      </c>
      <c r="Q147" s="54">
        <f>SUM(O147,M147)</f>
        <v>144814</v>
      </c>
      <c r="T147" s="54">
        <f>SUM(R147,Q147)</f>
        <v>144814</v>
      </c>
    </row>
    <row r="148" spans="1:20" ht="12.75" customHeight="1" x14ac:dyDescent="0.3">
      <c r="A148" s="211"/>
      <c r="B148" s="213"/>
      <c r="C148" s="211"/>
      <c r="D148" s="209"/>
      <c r="E148" s="211"/>
      <c r="F148" s="39"/>
      <c r="G148" s="39"/>
      <c r="H148" s="211"/>
      <c r="I148" s="52">
        <v>19914</v>
      </c>
      <c r="J148" s="42">
        <v>2019</v>
      </c>
      <c r="K148" s="53" t="s">
        <v>32</v>
      </c>
      <c r="L148" s="42" t="s">
        <v>424</v>
      </c>
      <c r="M148" s="54">
        <v>44865</v>
      </c>
      <c r="N148" s="53" t="s">
        <v>116</v>
      </c>
      <c r="O148" s="54">
        <v>5135</v>
      </c>
      <c r="P148" s="53" t="s">
        <v>22</v>
      </c>
      <c r="Q148" s="54">
        <f>SUM(O148,M148)</f>
        <v>50000</v>
      </c>
      <c r="T148" s="54">
        <f>SUM(R148,Q148)</f>
        <v>50000</v>
      </c>
    </row>
    <row r="149" spans="1:20" ht="12.75" customHeight="1" x14ac:dyDescent="0.3">
      <c r="A149" s="211"/>
      <c r="B149" s="213"/>
      <c r="C149" s="211"/>
      <c r="D149" s="209"/>
      <c r="E149" s="211"/>
      <c r="F149" s="39"/>
      <c r="G149" s="39"/>
      <c r="H149" s="212"/>
      <c r="I149" s="52">
        <v>19914</v>
      </c>
      <c r="J149" s="42">
        <v>2019</v>
      </c>
      <c r="K149" s="53" t="s">
        <v>25</v>
      </c>
      <c r="L149" s="53" t="s">
        <v>464</v>
      </c>
      <c r="M149" s="54">
        <v>1172409.8999999999</v>
      </c>
      <c r="N149" s="53" t="s">
        <v>474</v>
      </c>
      <c r="O149" s="54">
        <v>134187.56</v>
      </c>
      <c r="P149" s="53" t="s">
        <v>22</v>
      </c>
      <c r="Q149" s="54">
        <f>SUM(O149,M149)</f>
        <v>1306597.46</v>
      </c>
      <c r="R149" s="121">
        <v>334423.37</v>
      </c>
      <c r="S149" s="53" t="s">
        <v>22</v>
      </c>
      <c r="T149" s="54">
        <f>SUM(R149,Q149)</f>
        <v>1641020.83</v>
      </c>
    </row>
    <row r="150" spans="1:20" ht="12.75" customHeight="1" x14ac:dyDescent="0.3">
      <c r="A150" s="211"/>
      <c r="B150" s="213"/>
      <c r="C150" s="211"/>
      <c r="D150" s="210"/>
      <c r="E150" s="211"/>
      <c r="F150" s="39"/>
      <c r="G150" s="39"/>
      <c r="H150" s="212"/>
      <c r="I150" s="119"/>
      <c r="J150" s="51" t="s">
        <v>144</v>
      </c>
      <c r="K150" s="120"/>
      <c r="L150" s="120"/>
      <c r="M150" s="49">
        <f>SUM(M147:M149)</f>
        <v>1347216.5</v>
      </c>
      <c r="N150" s="50"/>
      <c r="O150" s="49">
        <f t="shared" ref="O150:T150" si="62">SUM(O147:O149)</f>
        <v>154194.96</v>
      </c>
      <c r="P150" s="50"/>
      <c r="Q150" s="49">
        <f t="shared" si="62"/>
        <v>1501411.46</v>
      </c>
      <c r="R150" s="49">
        <f t="shared" si="62"/>
        <v>334423.37</v>
      </c>
      <c r="S150" s="50"/>
      <c r="T150" s="49">
        <f t="shared" si="62"/>
        <v>1835834.83</v>
      </c>
    </row>
    <row r="151" spans="1:20" ht="12.75" customHeight="1" x14ac:dyDescent="0.3">
      <c r="A151" s="211" t="s">
        <v>259</v>
      </c>
      <c r="B151" s="213" t="s">
        <v>260</v>
      </c>
      <c r="C151" s="211" t="s">
        <v>261</v>
      </c>
      <c r="D151" s="232" t="s">
        <v>179</v>
      </c>
      <c r="E151" s="211" t="s">
        <v>66</v>
      </c>
      <c r="F151" s="39"/>
      <c r="G151" s="39"/>
      <c r="H151" s="211" t="s">
        <v>262</v>
      </c>
      <c r="I151" s="81">
        <v>19913</v>
      </c>
      <c r="J151" s="53">
        <v>2017</v>
      </c>
      <c r="K151" s="53" t="s">
        <v>2</v>
      </c>
      <c r="L151" s="53" t="s">
        <v>263</v>
      </c>
      <c r="M151" s="54">
        <v>64605.599999999999</v>
      </c>
      <c r="N151" s="53" t="s">
        <v>116</v>
      </c>
      <c r="O151" s="54">
        <v>7394.4</v>
      </c>
      <c r="P151" s="53" t="s">
        <v>22</v>
      </c>
      <c r="Q151" s="54">
        <f>SUM(O151,M151)</f>
        <v>72000</v>
      </c>
      <c r="T151" s="54">
        <f>SUM(R151,Q151)</f>
        <v>72000</v>
      </c>
    </row>
    <row r="152" spans="1:20" ht="12.75" customHeight="1" x14ac:dyDescent="0.3">
      <c r="A152" s="211"/>
      <c r="B152" s="213"/>
      <c r="C152" s="211"/>
      <c r="D152" s="209"/>
      <c r="E152" s="211"/>
      <c r="F152" s="39"/>
      <c r="G152" s="39"/>
      <c r="H152" s="211"/>
      <c r="I152" s="52">
        <v>19913</v>
      </c>
      <c r="J152" s="53">
        <v>2018</v>
      </c>
      <c r="K152" s="53" t="s">
        <v>32</v>
      </c>
      <c r="L152" s="42" t="s">
        <v>314</v>
      </c>
      <c r="M152" s="54">
        <v>0</v>
      </c>
      <c r="N152" s="122" t="s">
        <v>264</v>
      </c>
      <c r="O152" s="54">
        <v>0</v>
      </c>
      <c r="P152" s="122" t="s">
        <v>264</v>
      </c>
      <c r="Q152" s="54">
        <f>SUM(O152,M152)</f>
        <v>0</v>
      </c>
      <c r="R152" s="54">
        <v>5000</v>
      </c>
      <c r="S152" s="53" t="s">
        <v>22</v>
      </c>
      <c r="T152" s="54">
        <f>SUM(R152,Q152)</f>
        <v>5000</v>
      </c>
    </row>
    <row r="153" spans="1:20" ht="12.75" customHeight="1" x14ac:dyDescent="0.3">
      <c r="A153" s="211"/>
      <c r="B153" s="213"/>
      <c r="C153" s="211"/>
      <c r="D153" s="209"/>
      <c r="E153" s="211"/>
      <c r="F153" s="39"/>
      <c r="G153" s="39"/>
      <c r="H153" s="212"/>
      <c r="I153" s="81">
        <v>19913</v>
      </c>
      <c r="J153" s="53">
        <v>2018</v>
      </c>
      <c r="K153" s="53" t="s">
        <v>25</v>
      </c>
      <c r="L153" s="53" t="s">
        <v>315</v>
      </c>
      <c r="M153" s="54">
        <v>542656.53</v>
      </c>
      <c r="N153" s="53" t="s">
        <v>116</v>
      </c>
      <c r="O153" s="54">
        <v>62109.47</v>
      </c>
      <c r="P153" s="53" t="s">
        <v>22</v>
      </c>
      <c r="Q153" s="54">
        <f>SUM(O153,M153)</f>
        <v>604766</v>
      </c>
      <c r="R153" s="121"/>
      <c r="T153" s="54">
        <f>SUM(R153,Q153)</f>
        <v>604766</v>
      </c>
    </row>
    <row r="154" spans="1:20" ht="12.75" customHeight="1" x14ac:dyDescent="0.3">
      <c r="A154" s="211"/>
      <c r="B154" s="213"/>
      <c r="C154" s="211"/>
      <c r="D154" s="210"/>
      <c r="E154" s="211"/>
      <c r="F154" s="39"/>
      <c r="G154" s="39"/>
      <c r="H154" s="212"/>
      <c r="I154" s="119"/>
      <c r="J154" s="51" t="s">
        <v>144</v>
      </c>
      <c r="K154" s="120"/>
      <c r="L154" s="120"/>
      <c r="M154" s="49">
        <f>SUM(M151:M153)</f>
        <v>607262.13</v>
      </c>
      <c r="N154" s="50"/>
      <c r="O154" s="49">
        <f t="shared" ref="O154" si="63">SUM(O151:O153)</f>
        <v>69503.87</v>
      </c>
      <c r="P154" s="50"/>
      <c r="Q154" s="49">
        <f t="shared" ref="Q154:R154" si="64">SUM(Q151:Q153)</f>
        <v>676766</v>
      </c>
      <c r="R154" s="49">
        <f t="shared" si="64"/>
        <v>5000</v>
      </c>
      <c r="S154" s="50"/>
      <c r="T154" s="49">
        <f t="shared" ref="T154" si="65">SUM(T151:T153)</f>
        <v>681766</v>
      </c>
    </row>
    <row r="155" spans="1:20" ht="12.75" customHeight="1" x14ac:dyDescent="0.3">
      <c r="A155" s="211" t="s">
        <v>145</v>
      </c>
      <c r="B155" s="213">
        <v>82</v>
      </c>
      <c r="C155" s="211" t="s">
        <v>591</v>
      </c>
      <c r="D155" s="232" t="s">
        <v>177</v>
      </c>
      <c r="E155" s="215" t="s">
        <v>501</v>
      </c>
      <c r="F155" s="80"/>
      <c r="G155" s="80"/>
      <c r="H155" s="200" t="s">
        <v>46</v>
      </c>
      <c r="I155" s="52">
        <v>21167</v>
      </c>
      <c r="J155" s="42">
        <v>2019</v>
      </c>
      <c r="K155" s="53" t="s">
        <v>19</v>
      </c>
      <c r="L155" s="53" t="s">
        <v>42</v>
      </c>
      <c r="M155" s="54">
        <v>0</v>
      </c>
      <c r="N155" s="53" t="s">
        <v>131</v>
      </c>
      <c r="O155" s="54">
        <v>0</v>
      </c>
      <c r="P155" s="53" t="s">
        <v>22</v>
      </c>
      <c r="Q155" s="54">
        <f>SUM(O155,M155)</f>
        <v>0</v>
      </c>
      <c r="T155" s="54">
        <f>SUM(R155,Q155)</f>
        <v>0</v>
      </c>
    </row>
    <row r="156" spans="1:20" ht="12.75" customHeight="1" x14ac:dyDescent="0.3">
      <c r="A156" s="211"/>
      <c r="B156" s="213"/>
      <c r="C156" s="211"/>
      <c r="D156" s="209"/>
      <c r="E156" s="215"/>
      <c r="F156" s="80"/>
      <c r="G156" s="80"/>
      <c r="H156" s="201"/>
      <c r="I156" s="52">
        <v>21167</v>
      </c>
      <c r="J156" s="42">
        <v>2019</v>
      </c>
      <c r="K156" s="53" t="s">
        <v>2</v>
      </c>
      <c r="L156" s="53" t="s">
        <v>42</v>
      </c>
      <c r="M156" s="54">
        <v>0</v>
      </c>
      <c r="N156" s="53" t="s">
        <v>131</v>
      </c>
      <c r="O156" s="54">
        <v>0</v>
      </c>
      <c r="P156" s="53" t="s">
        <v>22</v>
      </c>
      <c r="Q156" s="54">
        <f>SUM(O156,M156)</f>
        <v>0</v>
      </c>
      <c r="T156" s="54">
        <f>SUM(R156,Q156)</f>
        <v>0</v>
      </c>
    </row>
    <row r="157" spans="1:20" ht="12.75" customHeight="1" x14ac:dyDescent="0.3">
      <c r="A157" s="211"/>
      <c r="B157" s="213"/>
      <c r="C157" s="211"/>
      <c r="D157" s="209"/>
      <c r="E157" s="215"/>
      <c r="F157" s="80"/>
      <c r="G157" s="80"/>
      <c r="H157" s="201"/>
      <c r="I157" s="52">
        <v>21167</v>
      </c>
      <c r="J157" s="42">
        <v>2020</v>
      </c>
      <c r="K157" s="53" t="s">
        <v>32</v>
      </c>
      <c r="L157" s="53" t="s">
        <v>42</v>
      </c>
      <c r="M157" s="54">
        <v>0</v>
      </c>
      <c r="N157" s="53" t="s">
        <v>131</v>
      </c>
      <c r="O157" s="54">
        <v>0</v>
      </c>
      <c r="P157" s="53" t="s">
        <v>22</v>
      </c>
      <c r="Q157" s="54">
        <f t="shared" ref="Q157:Q158" si="66">SUM(O157,M157)</f>
        <v>0</v>
      </c>
      <c r="T157" s="54">
        <f t="shared" ref="T157:T158" si="67">SUM(R157,Q157)</f>
        <v>0</v>
      </c>
    </row>
    <row r="158" spans="1:20" ht="12.75" customHeight="1" x14ac:dyDescent="0.3">
      <c r="A158" s="211"/>
      <c r="B158" s="213"/>
      <c r="C158" s="211"/>
      <c r="D158" s="209"/>
      <c r="E158" s="215"/>
      <c r="F158" s="80"/>
      <c r="G158" s="80"/>
      <c r="H158" s="239"/>
      <c r="I158" s="52">
        <v>21167</v>
      </c>
      <c r="J158" s="42">
        <v>2020</v>
      </c>
      <c r="K158" s="53" t="s">
        <v>25</v>
      </c>
      <c r="L158" s="53" t="s">
        <v>42</v>
      </c>
      <c r="M158" s="54">
        <v>0</v>
      </c>
      <c r="N158" s="53" t="s">
        <v>131</v>
      </c>
      <c r="O158" s="54">
        <v>0</v>
      </c>
      <c r="P158" s="53" t="s">
        <v>22</v>
      </c>
      <c r="Q158" s="54">
        <f t="shared" si="66"/>
        <v>0</v>
      </c>
      <c r="T158" s="54">
        <f t="shared" si="67"/>
        <v>0</v>
      </c>
    </row>
    <row r="159" spans="1:20" ht="12.75" customHeight="1" x14ac:dyDescent="0.3">
      <c r="A159" s="211"/>
      <c r="B159" s="213"/>
      <c r="C159" s="211"/>
      <c r="D159" s="210"/>
      <c r="E159" s="215"/>
      <c r="F159" s="80"/>
      <c r="G159" s="80"/>
      <c r="H159" s="202"/>
      <c r="I159" s="119"/>
      <c r="J159" s="51" t="s">
        <v>144</v>
      </c>
      <c r="K159" s="120"/>
      <c r="L159" s="120"/>
      <c r="M159" s="49">
        <f>SUM(M155:M158)</f>
        <v>0</v>
      </c>
      <c r="N159" s="50"/>
      <c r="O159" s="49">
        <f t="shared" ref="O159" si="68">SUM(O155:O158)</f>
        <v>0</v>
      </c>
      <c r="P159" s="50"/>
      <c r="Q159" s="49">
        <f t="shared" ref="Q159:R159" si="69">SUM(Q155:Q158)</f>
        <v>0</v>
      </c>
      <c r="R159" s="49">
        <f t="shared" si="69"/>
        <v>0</v>
      </c>
      <c r="S159" s="50"/>
      <c r="T159" s="49">
        <f t="shared" ref="T159" si="70">SUM(T155:T158)</f>
        <v>0</v>
      </c>
    </row>
    <row r="160" spans="1:20" ht="12.75" customHeight="1" x14ac:dyDescent="0.3">
      <c r="A160" s="211" t="s">
        <v>176</v>
      </c>
      <c r="B160" s="213">
        <v>83</v>
      </c>
      <c r="C160" s="211" t="s">
        <v>526</v>
      </c>
      <c r="D160" s="213" t="s">
        <v>177</v>
      </c>
      <c r="E160" s="215" t="s">
        <v>501</v>
      </c>
      <c r="F160" s="80"/>
      <c r="G160" s="80"/>
      <c r="H160" s="215" t="s">
        <v>46</v>
      </c>
      <c r="I160" s="52">
        <v>21168</v>
      </c>
      <c r="J160" s="42">
        <v>2019</v>
      </c>
      <c r="K160" s="53" t="s">
        <v>19</v>
      </c>
      <c r="L160" s="42" t="s">
        <v>407</v>
      </c>
      <c r="M160" s="54">
        <v>2166.98</v>
      </c>
      <c r="N160" s="42" t="s">
        <v>528</v>
      </c>
      <c r="O160" s="54">
        <v>248.02</v>
      </c>
      <c r="P160" s="53" t="s">
        <v>22</v>
      </c>
      <c r="Q160" s="54">
        <f>SUM(O160,M160)</f>
        <v>2415</v>
      </c>
      <c r="T160" s="54">
        <f>SUM(R160,Q160)</f>
        <v>2415</v>
      </c>
    </row>
    <row r="161" spans="1:20" ht="12.75" customHeight="1" x14ac:dyDescent="0.3">
      <c r="A161" s="211"/>
      <c r="B161" s="213"/>
      <c r="C161" s="211"/>
      <c r="D161" s="213"/>
      <c r="E161" s="215"/>
      <c r="F161" s="80"/>
      <c r="G161" s="80"/>
      <c r="H161" s="215"/>
      <c r="I161" s="52">
        <v>21168</v>
      </c>
      <c r="J161" s="42">
        <v>2019</v>
      </c>
      <c r="K161" s="53" t="s">
        <v>2</v>
      </c>
      <c r="L161" s="42" t="s">
        <v>407</v>
      </c>
      <c r="M161" s="54">
        <v>143305.42000000001</v>
      </c>
      <c r="N161" s="42" t="s">
        <v>528</v>
      </c>
      <c r="O161" s="54">
        <v>16401.95</v>
      </c>
      <c r="P161" s="53" t="s">
        <v>22</v>
      </c>
      <c r="Q161" s="54">
        <f>SUM(O161,M161)</f>
        <v>159707.37000000002</v>
      </c>
      <c r="T161" s="54">
        <f>SUM(R161,Q161)</f>
        <v>159707.37000000002</v>
      </c>
    </row>
    <row r="162" spans="1:20" ht="12.75" customHeight="1" x14ac:dyDescent="0.3">
      <c r="A162" s="211"/>
      <c r="B162" s="213"/>
      <c r="C162" s="211"/>
      <c r="D162" s="213"/>
      <c r="E162" s="215"/>
      <c r="F162" s="80"/>
      <c r="G162" s="80"/>
      <c r="H162" s="215"/>
      <c r="I162" s="52">
        <v>21168</v>
      </c>
      <c r="J162" s="42">
        <v>2021</v>
      </c>
      <c r="K162" s="42" t="s">
        <v>32</v>
      </c>
      <c r="L162" s="42" t="s">
        <v>41</v>
      </c>
      <c r="M162" s="121">
        <v>40378.5</v>
      </c>
      <c r="N162" s="42" t="s">
        <v>527</v>
      </c>
      <c r="O162" s="121">
        <v>4621.5</v>
      </c>
      <c r="P162" s="53" t="s">
        <v>22</v>
      </c>
      <c r="Q162" s="54">
        <f>SUM(O162,M162)</f>
        <v>45000</v>
      </c>
      <c r="S162" s="54"/>
      <c r="T162" s="54">
        <f>SUM(R162,Q162)</f>
        <v>45000</v>
      </c>
    </row>
    <row r="163" spans="1:20" ht="12.75" customHeight="1" x14ac:dyDescent="0.3">
      <c r="A163" s="211"/>
      <c r="B163" s="213"/>
      <c r="C163" s="211"/>
      <c r="D163" s="214"/>
      <c r="E163" s="215"/>
      <c r="F163" s="80"/>
      <c r="G163" s="80"/>
      <c r="H163" s="216"/>
      <c r="I163" s="52">
        <v>21168</v>
      </c>
      <c r="J163" s="42">
        <v>2021</v>
      </c>
      <c r="K163" s="42" t="s">
        <v>25</v>
      </c>
      <c r="L163" s="42" t="s">
        <v>41</v>
      </c>
      <c r="M163" s="121">
        <v>536889.57999999996</v>
      </c>
      <c r="N163" s="42" t="s">
        <v>527</v>
      </c>
      <c r="O163" s="121">
        <v>61449.42</v>
      </c>
      <c r="P163" s="53" t="s">
        <v>22</v>
      </c>
      <c r="Q163" s="54">
        <f>SUM(O163,M163)</f>
        <v>598339</v>
      </c>
      <c r="T163" s="54">
        <f>SUM(R163,Q163)</f>
        <v>598339</v>
      </c>
    </row>
    <row r="164" spans="1:20" ht="15.6" customHeight="1" x14ac:dyDescent="0.3">
      <c r="A164" s="211"/>
      <c r="B164" s="213"/>
      <c r="C164" s="211"/>
      <c r="D164" s="214"/>
      <c r="E164" s="215"/>
      <c r="F164" s="80"/>
      <c r="G164" s="80"/>
      <c r="H164" s="216"/>
      <c r="I164" s="56"/>
      <c r="J164" s="57" t="s">
        <v>144</v>
      </c>
      <c r="K164" s="58"/>
      <c r="L164" s="58"/>
      <c r="M164" s="59">
        <f>SUM(M160:M163)</f>
        <v>722740.48</v>
      </c>
      <c r="N164" s="59"/>
      <c r="O164" s="59">
        <f t="shared" ref="O164:T164" si="71">SUM(O160:O163)</f>
        <v>82720.89</v>
      </c>
      <c r="P164" s="60"/>
      <c r="Q164" s="59">
        <f t="shared" si="71"/>
        <v>805461.37</v>
      </c>
      <c r="R164" s="59">
        <f t="shared" si="71"/>
        <v>0</v>
      </c>
      <c r="S164" s="60"/>
      <c r="T164" s="59">
        <f t="shared" si="71"/>
        <v>805461.37</v>
      </c>
    </row>
    <row r="165" spans="1:20" ht="12.75" customHeight="1" x14ac:dyDescent="0.3">
      <c r="A165" s="211" t="s">
        <v>421</v>
      </c>
      <c r="B165" s="213">
        <v>127</v>
      </c>
      <c r="C165" s="211" t="s">
        <v>617</v>
      </c>
      <c r="D165" s="213" t="s">
        <v>177</v>
      </c>
      <c r="E165" s="215" t="s">
        <v>501</v>
      </c>
      <c r="F165" s="80"/>
      <c r="G165" s="80"/>
      <c r="H165" s="215" t="s">
        <v>262</v>
      </c>
      <c r="I165" s="52">
        <v>21385</v>
      </c>
      <c r="J165" s="42">
        <v>2019</v>
      </c>
      <c r="K165" s="53" t="s">
        <v>19</v>
      </c>
      <c r="L165" s="42" t="s">
        <v>495</v>
      </c>
      <c r="M165" s="54">
        <v>74835</v>
      </c>
      <c r="N165" s="42" t="s">
        <v>377</v>
      </c>
      <c r="O165" s="54">
        <v>8565.2000000000007</v>
      </c>
      <c r="P165" s="53" t="s">
        <v>22</v>
      </c>
      <c r="Q165" s="54">
        <f>SUM(O165,M165)</f>
        <v>83400.2</v>
      </c>
      <c r="T165" s="54">
        <f>SUM(R165,Q165)</f>
        <v>83400.2</v>
      </c>
    </row>
    <row r="166" spans="1:20" ht="12.75" customHeight="1" x14ac:dyDescent="0.3">
      <c r="A166" s="211"/>
      <c r="B166" s="213"/>
      <c r="C166" s="211"/>
      <c r="D166" s="213"/>
      <c r="E166" s="215"/>
      <c r="F166" s="80"/>
      <c r="G166" s="80"/>
      <c r="H166" s="215"/>
      <c r="I166" s="52">
        <v>21385</v>
      </c>
      <c r="J166" s="42">
        <v>2019</v>
      </c>
      <c r="K166" s="53" t="s">
        <v>2</v>
      </c>
      <c r="L166" s="42" t="s">
        <v>495</v>
      </c>
      <c r="M166" s="54">
        <v>249449.4</v>
      </c>
      <c r="N166" s="42" t="s">
        <v>377</v>
      </c>
      <c r="O166" s="54">
        <v>28550.6</v>
      </c>
      <c r="P166" s="53" t="s">
        <v>22</v>
      </c>
      <c r="Q166" s="54">
        <f>SUM(O166,M166)</f>
        <v>278000</v>
      </c>
      <c r="T166" s="54">
        <f>SUM(R166,Q166)</f>
        <v>278000</v>
      </c>
    </row>
    <row r="167" spans="1:20" ht="12.75" customHeight="1" x14ac:dyDescent="0.3">
      <c r="A167" s="211"/>
      <c r="B167" s="213"/>
      <c r="C167" s="211"/>
      <c r="D167" s="213"/>
      <c r="E167" s="215"/>
      <c r="F167" s="80"/>
      <c r="G167" s="80"/>
      <c r="H167" s="215"/>
      <c r="I167" s="52">
        <v>21385</v>
      </c>
      <c r="J167" s="42">
        <v>2021</v>
      </c>
      <c r="K167" s="42" t="s">
        <v>32</v>
      </c>
      <c r="L167" s="42" t="s">
        <v>41</v>
      </c>
      <c r="M167" s="121">
        <v>192700</v>
      </c>
      <c r="N167" s="42" t="s">
        <v>379</v>
      </c>
      <c r="O167" s="54">
        <v>22055.38</v>
      </c>
      <c r="P167" s="53" t="s">
        <v>22</v>
      </c>
      <c r="Q167" s="54">
        <f>SUM(O167,M167)</f>
        <v>214755.38</v>
      </c>
      <c r="T167" s="54">
        <f>SUM(R167,Q167)</f>
        <v>214755.38</v>
      </c>
    </row>
    <row r="168" spans="1:20" ht="12.75" customHeight="1" x14ac:dyDescent="0.3">
      <c r="A168" s="211"/>
      <c r="B168" s="213"/>
      <c r="C168" s="211"/>
      <c r="D168" s="213"/>
      <c r="E168" s="215"/>
      <c r="F168" s="80"/>
      <c r="G168" s="80"/>
      <c r="H168" s="215"/>
      <c r="I168" s="52">
        <v>21385</v>
      </c>
      <c r="J168" s="42">
        <v>2022</v>
      </c>
      <c r="K168" s="42" t="s">
        <v>25</v>
      </c>
      <c r="L168" s="42" t="s">
        <v>42</v>
      </c>
      <c r="M168" s="121">
        <v>0</v>
      </c>
      <c r="N168" s="42" t="s">
        <v>375</v>
      </c>
      <c r="O168" s="54">
        <v>0</v>
      </c>
      <c r="P168" s="53" t="s">
        <v>22</v>
      </c>
      <c r="Q168" s="54">
        <f>SUM(O168,M168)</f>
        <v>0</v>
      </c>
      <c r="S168" s="54"/>
      <c r="T168" s="54">
        <f>SUM(R168,Q168)</f>
        <v>0</v>
      </c>
    </row>
    <row r="169" spans="1:20" ht="12.75" customHeight="1" x14ac:dyDescent="0.3">
      <c r="A169" s="211"/>
      <c r="B169" s="213"/>
      <c r="C169" s="211"/>
      <c r="D169" s="214"/>
      <c r="E169" s="215"/>
      <c r="F169" s="80"/>
      <c r="G169" s="80"/>
      <c r="H169" s="216"/>
      <c r="I169" s="52">
        <v>21385</v>
      </c>
      <c r="J169" s="42">
        <v>2022</v>
      </c>
      <c r="K169" s="42" t="s">
        <v>25</v>
      </c>
      <c r="L169" s="42" t="s">
        <v>42</v>
      </c>
      <c r="M169" s="121">
        <v>0</v>
      </c>
      <c r="N169" s="42" t="s">
        <v>385</v>
      </c>
      <c r="O169" s="121">
        <v>0</v>
      </c>
      <c r="P169" s="53" t="s">
        <v>22</v>
      </c>
      <c r="Q169" s="54">
        <f>SUM(O169,M169)</f>
        <v>0</v>
      </c>
      <c r="T169" s="54">
        <f>SUM(R169,Q169)</f>
        <v>0</v>
      </c>
    </row>
    <row r="170" spans="1:20" ht="12.75" customHeight="1" x14ac:dyDescent="0.3">
      <c r="A170" s="211"/>
      <c r="B170" s="213"/>
      <c r="C170" s="211"/>
      <c r="D170" s="214"/>
      <c r="E170" s="215"/>
      <c r="F170" s="80"/>
      <c r="G170" s="80"/>
      <c r="H170" s="216"/>
      <c r="I170" s="56"/>
      <c r="J170" s="57" t="s">
        <v>144</v>
      </c>
      <c r="K170" s="58"/>
      <c r="L170" s="58"/>
      <c r="M170" s="59">
        <f>SUM(M165:M169)</f>
        <v>516984.4</v>
      </c>
      <c r="N170" s="60"/>
      <c r="O170" s="59">
        <f>SUM(O165:O169)</f>
        <v>59171.180000000008</v>
      </c>
      <c r="P170" s="60"/>
      <c r="Q170" s="59">
        <f>SUM(Q165:Q169)</f>
        <v>576155.58000000007</v>
      </c>
      <c r="R170" s="59">
        <f>SUM(R165:R169)</f>
        <v>0</v>
      </c>
      <c r="S170" s="60"/>
      <c r="T170" s="59">
        <f>SUM(T165:T169)</f>
        <v>576155.58000000007</v>
      </c>
    </row>
    <row r="171" spans="1:20" ht="12.75" customHeight="1" x14ac:dyDescent="0.3">
      <c r="A171" s="211" t="s">
        <v>386</v>
      </c>
      <c r="B171" s="213">
        <v>128</v>
      </c>
      <c r="C171" s="211" t="s">
        <v>395</v>
      </c>
      <c r="D171" s="232" t="s">
        <v>19</v>
      </c>
      <c r="E171" s="211">
        <v>211</v>
      </c>
      <c r="F171" s="39"/>
      <c r="G171" s="39"/>
      <c r="H171" s="211" t="s">
        <v>24</v>
      </c>
      <c r="I171" s="52">
        <v>21386</v>
      </c>
      <c r="J171" s="53">
        <v>2020</v>
      </c>
      <c r="K171" s="53" t="s">
        <v>19</v>
      </c>
      <c r="L171" s="53" t="s">
        <v>561</v>
      </c>
      <c r="M171" s="54">
        <v>224325</v>
      </c>
      <c r="N171" s="53" t="s">
        <v>379</v>
      </c>
      <c r="O171" s="54">
        <v>25675</v>
      </c>
      <c r="P171" s="53" t="s">
        <v>22</v>
      </c>
      <c r="Q171" s="54">
        <f>SUM(O171,M171)</f>
        <v>250000</v>
      </c>
      <c r="T171" s="54">
        <f>SUM(R171,Q171)</f>
        <v>250000</v>
      </c>
    </row>
    <row r="172" spans="1:20" ht="14.4" customHeight="1" x14ac:dyDescent="0.3">
      <c r="A172" s="211"/>
      <c r="B172" s="213"/>
      <c r="C172" s="211"/>
      <c r="D172" s="210"/>
      <c r="E172" s="211"/>
      <c r="F172" s="39"/>
      <c r="G172" s="39"/>
      <c r="H172" s="212"/>
      <c r="I172" s="119"/>
      <c r="J172" s="51" t="s">
        <v>144</v>
      </c>
      <c r="K172" s="120"/>
      <c r="L172" s="120"/>
      <c r="M172" s="49">
        <f>SUM(M171:M171)</f>
        <v>224325</v>
      </c>
      <c r="N172" s="50"/>
      <c r="O172" s="49">
        <f>SUM(O171:O171)</f>
        <v>25675</v>
      </c>
      <c r="P172" s="50"/>
      <c r="Q172" s="49">
        <f>SUM(Q171:Q171)</f>
        <v>250000</v>
      </c>
      <c r="R172" s="49">
        <f>SUM(R171:R171)</f>
        <v>0</v>
      </c>
      <c r="S172" s="50"/>
      <c r="T172" s="49">
        <f>SUM(T171:T171)</f>
        <v>250000</v>
      </c>
    </row>
    <row r="173" spans="1:20" ht="12.75" customHeight="1" x14ac:dyDescent="0.3">
      <c r="A173" s="211" t="s">
        <v>387</v>
      </c>
      <c r="B173" s="213">
        <v>129</v>
      </c>
      <c r="C173" s="211" t="s">
        <v>388</v>
      </c>
      <c r="D173" s="232" t="s">
        <v>19</v>
      </c>
      <c r="E173" s="211" t="s">
        <v>634</v>
      </c>
      <c r="F173" s="39"/>
      <c r="G173" s="39"/>
      <c r="H173" s="211" t="s">
        <v>24</v>
      </c>
      <c r="I173" s="52">
        <v>21387</v>
      </c>
      <c r="J173" s="42">
        <v>2020</v>
      </c>
      <c r="K173" s="53" t="s">
        <v>19</v>
      </c>
      <c r="L173" s="42" t="s">
        <v>562</v>
      </c>
      <c r="M173" s="54">
        <v>157028</v>
      </c>
      <c r="N173" s="53" t="s">
        <v>377</v>
      </c>
      <c r="O173" s="54">
        <v>17972.560000000001</v>
      </c>
      <c r="P173" s="53" t="s">
        <v>22</v>
      </c>
      <c r="Q173" s="54">
        <f>SUM(O173,M173)</f>
        <v>175000.56</v>
      </c>
      <c r="T173" s="54">
        <f>SUM(R173,Q173)</f>
        <v>175000.56</v>
      </c>
    </row>
    <row r="174" spans="1:20" ht="27" customHeight="1" x14ac:dyDescent="0.3">
      <c r="A174" s="211"/>
      <c r="B174" s="213"/>
      <c r="C174" s="211"/>
      <c r="D174" s="210"/>
      <c r="E174" s="211"/>
      <c r="F174" s="39"/>
      <c r="G174" s="39"/>
      <c r="H174" s="212"/>
      <c r="I174" s="119"/>
      <c r="J174" s="51" t="s">
        <v>144</v>
      </c>
      <c r="K174" s="120"/>
      <c r="L174" s="120"/>
      <c r="M174" s="49">
        <f>SUM(M173:M173)</f>
        <v>157028</v>
      </c>
      <c r="N174" s="50"/>
      <c r="O174" s="49">
        <f>SUM(O173:O173)</f>
        <v>17972.560000000001</v>
      </c>
      <c r="P174" s="50"/>
      <c r="Q174" s="49">
        <f>SUM(Q173:Q173)</f>
        <v>175000.56</v>
      </c>
      <c r="R174" s="49">
        <f>SUM(R173:R173)</f>
        <v>0</v>
      </c>
      <c r="S174" s="50"/>
      <c r="T174" s="49">
        <f>SUM(T173:T173)</f>
        <v>175000.56</v>
      </c>
    </row>
    <row r="175" spans="1:20" ht="12.75" customHeight="1" x14ac:dyDescent="0.3">
      <c r="A175" s="211" t="s">
        <v>436</v>
      </c>
      <c r="B175" s="213">
        <v>130</v>
      </c>
      <c r="C175" s="211" t="s">
        <v>426</v>
      </c>
      <c r="D175" s="213" t="s">
        <v>178</v>
      </c>
      <c r="E175" s="215">
        <v>527</v>
      </c>
      <c r="F175" s="80"/>
      <c r="G175" s="80"/>
      <c r="H175" s="215" t="s">
        <v>191</v>
      </c>
      <c r="I175" s="52">
        <v>21449</v>
      </c>
      <c r="J175" s="42">
        <v>2021</v>
      </c>
      <c r="K175" s="53" t="s">
        <v>2</v>
      </c>
      <c r="L175" s="42" t="s">
        <v>41</v>
      </c>
      <c r="M175" s="54">
        <v>966051</v>
      </c>
      <c r="N175" s="42" t="s">
        <v>375</v>
      </c>
      <c r="O175" s="54">
        <v>110568.85</v>
      </c>
      <c r="P175" s="53" t="s">
        <v>22</v>
      </c>
      <c r="Q175" s="54">
        <f>SUM(O175,M175)</f>
        <v>1076619.8500000001</v>
      </c>
      <c r="S175" s="54"/>
      <c r="T175" s="54">
        <f>SUM(R175,Q175)</f>
        <v>1076619.8500000001</v>
      </c>
    </row>
    <row r="176" spans="1:20" ht="12.75" customHeight="1" x14ac:dyDescent="0.3">
      <c r="A176" s="211"/>
      <c r="B176" s="213"/>
      <c r="C176" s="211"/>
      <c r="D176" s="213"/>
      <c r="E176" s="215"/>
      <c r="F176" s="80"/>
      <c r="G176" s="80"/>
      <c r="H176" s="215"/>
      <c r="I176" s="123">
        <v>21449</v>
      </c>
      <c r="J176" s="84">
        <v>2021</v>
      </c>
      <c r="K176" s="83" t="s">
        <v>32</v>
      </c>
      <c r="L176" s="84" t="s">
        <v>41</v>
      </c>
      <c r="M176" s="85">
        <v>110569</v>
      </c>
      <c r="N176" s="84" t="s">
        <v>375</v>
      </c>
      <c r="O176" s="85">
        <v>12655.12</v>
      </c>
      <c r="P176" s="53" t="s">
        <v>22</v>
      </c>
      <c r="Q176" s="54">
        <f>SUM(O176,M176)</f>
        <v>123224.12</v>
      </c>
      <c r="T176" s="54">
        <f>SUM(R176,Q176)</f>
        <v>123224.12</v>
      </c>
    </row>
    <row r="177" spans="1:22" ht="12.75" customHeight="1" x14ac:dyDescent="0.3">
      <c r="A177" s="211"/>
      <c r="B177" s="213"/>
      <c r="C177" s="211"/>
      <c r="D177" s="214"/>
      <c r="E177" s="215"/>
      <c r="F177" s="80"/>
      <c r="G177" s="80"/>
      <c r="H177" s="216"/>
      <c r="I177" s="56"/>
      <c r="J177" s="57" t="s">
        <v>144</v>
      </c>
      <c r="K177" s="58"/>
      <c r="L177" s="58"/>
      <c r="M177" s="59">
        <f>SUM(M175:M176)</f>
        <v>1076620</v>
      </c>
      <c r="N177" s="60"/>
      <c r="O177" s="59">
        <f>SUM(O175:O176)</f>
        <v>123223.97</v>
      </c>
      <c r="P177" s="60"/>
      <c r="Q177" s="59">
        <f>SUM(Q175:Q176)</f>
        <v>1199843.9700000002</v>
      </c>
      <c r="R177" s="59">
        <f>SUM(R175:R176)</f>
        <v>0</v>
      </c>
      <c r="S177" s="60"/>
      <c r="T177" s="59">
        <f>SUM(T175:T176)</f>
        <v>1199843.9700000002</v>
      </c>
    </row>
    <row r="178" spans="1:22" ht="12.75" customHeight="1" x14ac:dyDescent="0.3">
      <c r="A178" s="211" t="s">
        <v>439</v>
      </c>
      <c r="B178" s="213">
        <v>143</v>
      </c>
      <c r="C178" s="211" t="s">
        <v>440</v>
      </c>
      <c r="D178" s="213" t="s">
        <v>171</v>
      </c>
      <c r="E178" s="215" t="s">
        <v>65</v>
      </c>
      <c r="F178" s="80"/>
      <c r="G178" s="80"/>
      <c r="H178" s="215" t="s">
        <v>633</v>
      </c>
      <c r="I178" s="52">
        <v>21477</v>
      </c>
      <c r="J178" s="42">
        <v>2020</v>
      </c>
      <c r="K178" s="42" t="s">
        <v>2</v>
      </c>
      <c r="L178" s="42" t="s">
        <v>563</v>
      </c>
      <c r="M178" s="121">
        <v>0</v>
      </c>
      <c r="N178" s="42" t="s">
        <v>441</v>
      </c>
      <c r="O178" s="121">
        <v>11445.45</v>
      </c>
      <c r="P178" s="42" t="s">
        <v>22</v>
      </c>
      <c r="Q178" s="121">
        <f>SUM(O178,M178)</f>
        <v>11445.45</v>
      </c>
      <c r="R178" s="121">
        <v>100000</v>
      </c>
      <c r="S178" s="121" t="s">
        <v>212</v>
      </c>
      <c r="T178" s="54">
        <f>SUM(R178,Q178)</f>
        <v>111445.45</v>
      </c>
    </row>
    <row r="179" spans="1:22" ht="12.75" customHeight="1" x14ac:dyDescent="0.3">
      <c r="A179" s="211"/>
      <c r="B179" s="213"/>
      <c r="C179" s="211"/>
      <c r="D179" s="213"/>
      <c r="E179" s="215"/>
      <c r="F179" s="80"/>
      <c r="G179" s="80"/>
      <c r="H179" s="215"/>
      <c r="I179" s="123">
        <v>21477</v>
      </c>
      <c r="J179" s="84">
        <v>2020</v>
      </c>
      <c r="K179" s="84" t="s">
        <v>25</v>
      </c>
      <c r="L179" s="84" t="s">
        <v>563</v>
      </c>
      <c r="M179" s="124">
        <v>0</v>
      </c>
      <c r="N179" s="84" t="s">
        <v>441</v>
      </c>
      <c r="O179" s="124">
        <v>57227.23</v>
      </c>
      <c r="P179" s="42" t="s">
        <v>22</v>
      </c>
      <c r="Q179" s="121">
        <f>SUM(O179,M179)</f>
        <v>57227.23</v>
      </c>
      <c r="R179" s="121">
        <v>500000</v>
      </c>
      <c r="S179" s="42" t="s">
        <v>212</v>
      </c>
      <c r="T179" s="54">
        <f>SUM(R179,Q179)</f>
        <v>557227.23</v>
      </c>
    </row>
    <row r="180" spans="1:22" ht="40.799999999999997" customHeight="1" x14ac:dyDescent="0.3">
      <c r="A180" s="211"/>
      <c r="B180" s="213"/>
      <c r="C180" s="211"/>
      <c r="D180" s="214"/>
      <c r="E180" s="215"/>
      <c r="F180" s="80"/>
      <c r="G180" s="80"/>
      <c r="H180" s="216"/>
      <c r="I180" s="56"/>
      <c r="J180" s="57" t="s">
        <v>144</v>
      </c>
      <c r="K180" s="58"/>
      <c r="L180" s="58"/>
      <c r="M180" s="59">
        <f>SUM(M178:M179)</f>
        <v>0</v>
      </c>
      <c r="N180" s="60"/>
      <c r="O180" s="59">
        <f>SUM(O178:O179)</f>
        <v>68672.680000000008</v>
      </c>
      <c r="P180" s="60"/>
      <c r="Q180" s="59">
        <f>SUM(Q178:Q179)</f>
        <v>68672.680000000008</v>
      </c>
      <c r="R180" s="59">
        <f>SUM(R178:R179)</f>
        <v>600000</v>
      </c>
      <c r="S180" s="60"/>
      <c r="T180" s="59">
        <f>SUM(T178:T179)</f>
        <v>668672.67999999993</v>
      </c>
    </row>
    <row r="181" spans="1:22" s="45" customFormat="1" ht="12" customHeight="1" x14ac:dyDescent="0.3">
      <c r="A181" s="125"/>
      <c r="B181" s="126"/>
      <c r="C181" s="127"/>
      <c r="D181" s="128"/>
      <c r="E181" s="127"/>
      <c r="F181" s="129"/>
      <c r="G181" s="129"/>
      <c r="H181" s="130"/>
      <c r="I181" s="131"/>
      <c r="J181" s="132"/>
      <c r="K181" s="133"/>
      <c r="L181" s="133"/>
      <c r="M181" s="96"/>
      <c r="N181" s="96"/>
      <c r="O181" s="96"/>
      <c r="P181" s="96"/>
      <c r="Q181" s="96"/>
      <c r="R181" s="96"/>
      <c r="S181" s="96"/>
      <c r="T181" s="96"/>
    </row>
    <row r="182" spans="1:22" ht="12.75" customHeight="1" x14ac:dyDescent="0.3">
      <c r="A182" s="21" t="s">
        <v>517</v>
      </c>
      <c r="B182" s="98"/>
      <c r="C182" s="134" t="s">
        <v>9</v>
      </c>
      <c r="D182" s="98"/>
      <c r="E182" s="134" t="s">
        <v>9</v>
      </c>
      <c r="F182" s="135" t="s">
        <v>9</v>
      </c>
      <c r="G182" s="135" t="s">
        <v>9</v>
      </c>
      <c r="H182" s="134"/>
      <c r="I182" s="101" t="s">
        <v>9</v>
      </c>
      <c r="J182" s="100" t="s">
        <v>9</v>
      </c>
      <c r="K182" s="102" t="s">
        <v>9</v>
      </c>
      <c r="L182" s="102"/>
      <c r="M182" s="104"/>
      <c r="N182" s="102"/>
      <c r="O182" s="104"/>
      <c r="P182" s="102" t="s">
        <v>9</v>
      </c>
      <c r="Q182" s="104" t="s">
        <v>9</v>
      </c>
      <c r="R182" s="104" t="s">
        <v>9</v>
      </c>
      <c r="S182" s="102" t="s">
        <v>9</v>
      </c>
      <c r="T182" s="73" t="s">
        <v>517</v>
      </c>
    </row>
    <row r="183" spans="1:22" x14ac:dyDescent="0.3">
      <c r="A183" s="224" t="s">
        <v>48</v>
      </c>
      <c r="B183" s="217" t="s">
        <v>3</v>
      </c>
      <c r="C183" s="224" t="s">
        <v>4</v>
      </c>
      <c r="D183" s="217" t="s">
        <v>170</v>
      </c>
      <c r="E183" s="224" t="s">
        <v>249</v>
      </c>
      <c r="F183" s="236" t="s">
        <v>5</v>
      </c>
      <c r="G183" s="236" t="s">
        <v>6</v>
      </c>
      <c r="H183" s="224" t="s">
        <v>7</v>
      </c>
      <c r="I183" s="243" t="s">
        <v>195</v>
      </c>
      <c r="J183" s="217" t="s">
        <v>8</v>
      </c>
      <c r="K183" s="217" t="s">
        <v>1</v>
      </c>
      <c r="L183" s="217" t="s">
        <v>40</v>
      </c>
      <c r="M183" s="217" t="s">
        <v>250</v>
      </c>
      <c r="N183" s="217" t="s">
        <v>9</v>
      </c>
      <c r="O183" s="217" t="s">
        <v>251</v>
      </c>
      <c r="P183" s="217" t="s">
        <v>9</v>
      </c>
      <c r="Q183" s="227" t="s">
        <v>10</v>
      </c>
      <c r="R183" s="217" t="s">
        <v>252</v>
      </c>
      <c r="S183" s="217" t="s">
        <v>9</v>
      </c>
      <c r="T183" s="227" t="s">
        <v>11</v>
      </c>
    </row>
    <row r="184" spans="1:22" x14ac:dyDescent="0.3">
      <c r="A184" s="224" t="s">
        <v>9</v>
      </c>
      <c r="B184" s="217"/>
      <c r="C184" s="224" t="s">
        <v>9</v>
      </c>
      <c r="D184" s="218"/>
      <c r="E184" s="224" t="s">
        <v>9</v>
      </c>
      <c r="F184" s="236" t="s">
        <v>9</v>
      </c>
      <c r="G184" s="236" t="s">
        <v>9</v>
      </c>
      <c r="H184" s="224" t="s">
        <v>9</v>
      </c>
      <c r="I184" s="243" t="s">
        <v>9</v>
      </c>
      <c r="J184" s="217" t="s">
        <v>9</v>
      </c>
      <c r="K184" s="217" t="s">
        <v>9</v>
      </c>
      <c r="L184" s="218"/>
      <c r="M184" s="30" t="s">
        <v>12</v>
      </c>
      <c r="N184" s="31" t="s">
        <v>13</v>
      </c>
      <c r="O184" s="30" t="s">
        <v>12</v>
      </c>
      <c r="P184" s="31" t="s">
        <v>13</v>
      </c>
      <c r="Q184" s="227" t="s">
        <v>9</v>
      </c>
      <c r="R184" s="32" t="s">
        <v>12</v>
      </c>
      <c r="S184" s="31" t="s">
        <v>14</v>
      </c>
      <c r="T184" s="227" t="s">
        <v>9</v>
      </c>
    </row>
    <row r="185" spans="1:22" x14ac:dyDescent="0.3">
      <c r="A185" s="200" t="s">
        <v>317</v>
      </c>
      <c r="B185" s="203">
        <v>76</v>
      </c>
      <c r="C185" s="200" t="s">
        <v>134</v>
      </c>
      <c r="D185" s="203" t="s">
        <v>198</v>
      </c>
      <c r="E185" s="200" t="s">
        <v>90</v>
      </c>
      <c r="F185" s="221"/>
      <c r="G185" s="221"/>
      <c r="H185" s="200" t="s">
        <v>36</v>
      </c>
      <c r="I185" s="136">
        <v>21130</v>
      </c>
      <c r="J185" s="40">
        <v>2020</v>
      </c>
      <c r="K185" s="44" t="s">
        <v>17</v>
      </c>
      <c r="L185" s="44" t="s">
        <v>564</v>
      </c>
      <c r="M185" s="43">
        <v>300000</v>
      </c>
      <c r="N185" s="44" t="s">
        <v>474</v>
      </c>
      <c r="O185" s="43">
        <v>34336</v>
      </c>
      <c r="P185" s="44" t="s">
        <v>16</v>
      </c>
      <c r="Q185" s="43">
        <f>SUM(O185,M185)</f>
        <v>334336</v>
      </c>
      <c r="R185" s="43"/>
      <c r="S185" s="44"/>
      <c r="T185" s="43">
        <f>SUM(R185,Q185)</f>
        <v>334336</v>
      </c>
    </row>
    <row r="186" spans="1:22" x14ac:dyDescent="0.3">
      <c r="A186" s="201"/>
      <c r="B186" s="204"/>
      <c r="C186" s="201"/>
      <c r="D186" s="204"/>
      <c r="E186" s="201"/>
      <c r="F186" s="223"/>
      <c r="G186" s="223"/>
      <c r="H186" s="201"/>
      <c r="I186" s="136">
        <v>21334</v>
      </c>
      <c r="J186" s="40">
        <v>2020</v>
      </c>
      <c r="K186" s="44" t="s">
        <v>17</v>
      </c>
      <c r="L186" s="44" t="s">
        <v>564</v>
      </c>
      <c r="M186" s="43">
        <v>300000</v>
      </c>
      <c r="N186" s="44" t="s">
        <v>291</v>
      </c>
      <c r="O186" s="43">
        <v>34336.339999999997</v>
      </c>
      <c r="P186" s="44" t="s">
        <v>16</v>
      </c>
      <c r="Q186" s="43">
        <f>SUM(O186,M186)</f>
        <v>334336.33999999997</v>
      </c>
      <c r="R186" s="43"/>
      <c r="S186" s="44"/>
      <c r="T186" s="43">
        <f>SUM(R186,Q186)</f>
        <v>334336.33999999997</v>
      </c>
    </row>
    <row r="187" spans="1:22" x14ac:dyDescent="0.3">
      <c r="A187" s="201"/>
      <c r="B187" s="204"/>
      <c r="C187" s="201"/>
      <c r="D187" s="204"/>
      <c r="E187" s="201"/>
      <c r="F187" s="223"/>
      <c r="G187" s="223"/>
      <c r="H187" s="201"/>
      <c r="I187" s="136">
        <v>21478</v>
      </c>
      <c r="J187" s="40">
        <v>2020</v>
      </c>
      <c r="K187" s="44" t="s">
        <v>17</v>
      </c>
      <c r="L187" s="44" t="s">
        <v>564</v>
      </c>
      <c r="M187" s="43">
        <v>300000</v>
      </c>
      <c r="N187" s="44" t="s">
        <v>442</v>
      </c>
      <c r="O187" s="43">
        <v>34336.339999999997</v>
      </c>
      <c r="P187" s="44" t="s">
        <v>16</v>
      </c>
      <c r="Q187" s="43">
        <f>SUM(O187,M187)</f>
        <v>334336.33999999997</v>
      </c>
      <c r="R187" s="43"/>
      <c r="S187" s="44"/>
      <c r="T187" s="43">
        <f>SUM(R187,Q187)</f>
        <v>334336.33999999997</v>
      </c>
    </row>
    <row r="188" spans="1:22" x14ac:dyDescent="0.3">
      <c r="A188" s="219"/>
      <c r="B188" s="225"/>
      <c r="C188" s="219"/>
      <c r="D188" s="210"/>
      <c r="E188" s="219"/>
      <c r="F188" s="222"/>
      <c r="G188" s="222"/>
      <c r="H188" s="219"/>
      <c r="I188" s="46"/>
      <c r="J188" s="51" t="s">
        <v>144</v>
      </c>
      <c r="K188" s="48"/>
      <c r="L188" s="48"/>
      <c r="M188" s="49">
        <f>SUM(M185:M187)</f>
        <v>900000</v>
      </c>
      <c r="N188" s="49"/>
      <c r="O188" s="49">
        <f>SUM(O185:O187)</f>
        <v>103008.68</v>
      </c>
      <c r="P188" s="49"/>
      <c r="Q188" s="49">
        <f>SUM(Q185:Q187)</f>
        <v>1003008.6799999999</v>
      </c>
      <c r="R188" s="49">
        <f>SUM(R185:R187)</f>
        <v>0</v>
      </c>
      <c r="S188" s="49"/>
      <c r="T188" s="49">
        <f>SUM(T185:T187)</f>
        <v>1003008.6799999999</v>
      </c>
    </row>
    <row r="189" spans="1:22" x14ac:dyDescent="0.3">
      <c r="A189" s="200" t="s">
        <v>288</v>
      </c>
      <c r="B189" s="203">
        <v>112</v>
      </c>
      <c r="C189" s="200" t="s">
        <v>279</v>
      </c>
      <c r="D189" s="203" t="s">
        <v>198</v>
      </c>
      <c r="E189" s="200" t="s">
        <v>241</v>
      </c>
      <c r="F189" s="221"/>
      <c r="G189" s="221"/>
      <c r="H189" s="200" t="s">
        <v>223</v>
      </c>
      <c r="I189" s="136">
        <v>21321</v>
      </c>
      <c r="J189" s="40">
        <v>2018</v>
      </c>
      <c r="K189" s="44" t="s">
        <v>17</v>
      </c>
      <c r="L189" s="44" t="s">
        <v>424</v>
      </c>
      <c r="M189" s="137">
        <v>520222.94</v>
      </c>
      <c r="N189" s="138" t="s">
        <v>15</v>
      </c>
      <c r="O189" s="137">
        <v>29870.05</v>
      </c>
      <c r="P189" s="139" t="s">
        <v>16</v>
      </c>
      <c r="Q189" s="137">
        <f>SUM(O189,M189)</f>
        <v>550092.99</v>
      </c>
      <c r="R189" s="43"/>
      <c r="S189" s="44"/>
      <c r="T189" s="43">
        <f>SUM(R189,Q189)</f>
        <v>550092.99</v>
      </c>
      <c r="V189" s="45"/>
    </row>
    <row r="190" spans="1:22" x14ac:dyDescent="0.3">
      <c r="A190" s="201"/>
      <c r="B190" s="204"/>
      <c r="C190" s="201"/>
      <c r="D190" s="204"/>
      <c r="E190" s="201"/>
      <c r="F190" s="223"/>
      <c r="G190" s="223"/>
      <c r="H190" s="201"/>
      <c r="I190" s="136">
        <v>21322</v>
      </c>
      <c r="J190" s="40">
        <v>2021</v>
      </c>
      <c r="K190" s="44" t="s">
        <v>17</v>
      </c>
      <c r="L190" s="44" t="s">
        <v>41</v>
      </c>
      <c r="M190" s="137">
        <v>152150.03</v>
      </c>
      <c r="N190" s="138" t="s">
        <v>15</v>
      </c>
      <c r="O190" s="137">
        <v>8872.33</v>
      </c>
      <c r="P190" s="139" t="s">
        <v>16</v>
      </c>
      <c r="Q190" s="137">
        <f>SUM(O190,M190)</f>
        <v>161022.35999999999</v>
      </c>
      <c r="R190" s="43"/>
      <c r="S190" s="44"/>
      <c r="T190" s="43">
        <f>SUM(R190,Q190)</f>
        <v>161022.35999999999</v>
      </c>
    </row>
    <row r="191" spans="1:22" x14ac:dyDescent="0.3">
      <c r="A191" s="219"/>
      <c r="B191" s="225"/>
      <c r="C191" s="219"/>
      <c r="D191" s="210"/>
      <c r="E191" s="219"/>
      <c r="F191" s="222"/>
      <c r="G191" s="222"/>
      <c r="H191" s="219"/>
      <c r="I191" s="46"/>
      <c r="J191" s="51" t="s">
        <v>144</v>
      </c>
      <c r="K191" s="48"/>
      <c r="L191" s="48"/>
      <c r="M191" s="49">
        <f>SUM(M189:M190)</f>
        <v>672372.97</v>
      </c>
      <c r="N191" s="50"/>
      <c r="O191" s="49">
        <f>SUM(O189:O190)</f>
        <v>38742.379999999997</v>
      </c>
      <c r="P191" s="50"/>
      <c r="Q191" s="49">
        <f>SUM(Q189:Q190)</f>
        <v>711115.35</v>
      </c>
      <c r="R191" s="49">
        <f>SUM(R189:R190)</f>
        <v>0</v>
      </c>
      <c r="S191" s="49"/>
      <c r="T191" s="49">
        <f t="shared" ref="T191" si="72">SUM(T189:T190)</f>
        <v>711115.35</v>
      </c>
    </row>
    <row r="192" spans="1:22" ht="12.75" customHeight="1" x14ac:dyDescent="0.3">
      <c r="A192" s="200" t="s">
        <v>392</v>
      </c>
      <c r="B192" s="203">
        <v>110</v>
      </c>
      <c r="C192" s="200" t="s">
        <v>478</v>
      </c>
      <c r="D192" s="203" t="s">
        <v>171</v>
      </c>
      <c r="E192" s="200" t="s">
        <v>95</v>
      </c>
      <c r="F192" s="221"/>
      <c r="G192" s="221"/>
      <c r="H192" s="200" t="s">
        <v>96</v>
      </c>
      <c r="I192" s="40">
        <v>21328</v>
      </c>
      <c r="J192" s="44">
        <v>2020</v>
      </c>
      <c r="K192" s="44" t="s">
        <v>17</v>
      </c>
      <c r="L192" s="44" t="s">
        <v>565</v>
      </c>
      <c r="M192" s="43">
        <v>143288</v>
      </c>
      <c r="N192" s="44" t="s">
        <v>520</v>
      </c>
      <c r="O192" s="43">
        <v>16399.95</v>
      </c>
      <c r="P192" s="44" t="s">
        <v>16</v>
      </c>
      <c r="Q192" s="43">
        <f t="shared" ref="Q192" si="73">SUM(O192,M192)</f>
        <v>159687.95000000001</v>
      </c>
      <c r="R192" s="43"/>
      <c r="S192" s="44"/>
      <c r="T192" s="43">
        <f t="shared" ref="T192" si="74">SUM(R192,Q192)</f>
        <v>159687.95000000001</v>
      </c>
    </row>
    <row r="193" spans="1:21" ht="24.75" customHeight="1" x14ac:dyDescent="0.3">
      <c r="A193" s="219"/>
      <c r="B193" s="205"/>
      <c r="C193" s="219"/>
      <c r="D193" s="210"/>
      <c r="E193" s="220"/>
      <c r="F193" s="237"/>
      <c r="G193" s="237"/>
      <c r="H193" s="220"/>
      <c r="I193" s="46"/>
      <c r="J193" s="51" t="s">
        <v>144</v>
      </c>
      <c r="K193" s="48"/>
      <c r="L193" s="48"/>
      <c r="M193" s="49">
        <f>SUM(M192:M192)</f>
        <v>143288</v>
      </c>
      <c r="N193" s="49"/>
      <c r="O193" s="49">
        <f>SUM(O192:O192)</f>
        <v>16399.95</v>
      </c>
      <c r="P193" s="49"/>
      <c r="Q193" s="49">
        <f>SUM(Q192:Q192)</f>
        <v>159687.95000000001</v>
      </c>
      <c r="R193" s="49">
        <f>SUM(R192:R192)</f>
        <v>0</v>
      </c>
      <c r="S193" s="49"/>
      <c r="T193" s="49">
        <f>SUM(T192:T192)</f>
        <v>159687.95000000001</v>
      </c>
      <c r="U193" s="106"/>
    </row>
    <row r="194" spans="1:21" ht="12.75" customHeight="1" x14ac:dyDescent="0.3">
      <c r="A194" s="200" t="s">
        <v>479</v>
      </c>
      <c r="B194" s="203">
        <v>149</v>
      </c>
      <c r="C194" s="200" t="s">
        <v>480</v>
      </c>
      <c r="D194" s="203" t="s">
        <v>171</v>
      </c>
      <c r="E194" s="200" t="s">
        <v>95</v>
      </c>
      <c r="F194" s="221"/>
      <c r="G194" s="221"/>
      <c r="H194" s="200" t="s">
        <v>96</v>
      </c>
      <c r="I194" s="40">
        <v>21888</v>
      </c>
      <c r="J194" s="44">
        <v>2020</v>
      </c>
      <c r="K194" s="44" t="s">
        <v>17</v>
      </c>
      <c r="L194" s="44" t="s">
        <v>564</v>
      </c>
      <c r="M194" s="43">
        <v>350000</v>
      </c>
      <c r="N194" s="44" t="s">
        <v>481</v>
      </c>
      <c r="O194" s="43">
        <v>40059.06</v>
      </c>
      <c r="P194" s="44" t="s">
        <v>16</v>
      </c>
      <c r="Q194" s="43">
        <f t="shared" ref="Q194" si="75">SUM(O194,M194)</f>
        <v>390059.06</v>
      </c>
      <c r="R194" s="43"/>
      <c r="S194" s="44"/>
      <c r="T194" s="43">
        <f t="shared" ref="T194" si="76">SUM(R194,Q194)</f>
        <v>390059.06</v>
      </c>
    </row>
    <row r="195" spans="1:21" ht="24.75" customHeight="1" x14ac:dyDescent="0.3">
      <c r="A195" s="219"/>
      <c r="B195" s="205"/>
      <c r="C195" s="219"/>
      <c r="D195" s="210"/>
      <c r="E195" s="220"/>
      <c r="F195" s="237"/>
      <c r="G195" s="237"/>
      <c r="H195" s="220"/>
      <c r="I195" s="46"/>
      <c r="J195" s="51" t="s">
        <v>144</v>
      </c>
      <c r="K195" s="48"/>
      <c r="L195" s="48"/>
      <c r="M195" s="49">
        <f>SUM(M194:M194)</f>
        <v>350000</v>
      </c>
      <c r="N195" s="49"/>
      <c r="O195" s="49">
        <f>SUM(O194:O194)</f>
        <v>40059.06</v>
      </c>
      <c r="P195" s="49"/>
      <c r="Q195" s="49">
        <f>SUM(Q194:Q194)</f>
        <v>390059.06</v>
      </c>
      <c r="R195" s="49">
        <f>SUM(R194:R194)</f>
        <v>0</v>
      </c>
      <c r="S195" s="49"/>
      <c r="T195" s="49">
        <f>SUM(T194:T194)</f>
        <v>390059.06</v>
      </c>
      <c r="U195" s="106"/>
    </row>
    <row r="196" spans="1:21" ht="12.75" customHeight="1" x14ac:dyDescent="0.3">
      <c r="A196" s="200" t="s">
        <v>482</v>
      </c>
      <c r="B196" s="203">
        <v>150</v>
      </c>
      <c r="C196" s="200" t="s">
        <v>433</v>
      </c>
      <c r="D196" s="203" t="s">
        <v>171</v>
      </c>
      <c r="E196" s="200" t="s">
        <v>95</v>
      </c>
      <c r="F196" s="221"/>
      <c r="G196" s="221"/>
      <c r="H196" s="200" t="s">
        <v>96</v>
      </c>
      <c r="I196" s="40">
        <v>21889</v>
      </c>
      <c r="J196" s="44">
        <v>2020</v>
      </c>
      <c r="K196" s="44" t="s">
        <v>17</v>
      </c>
      <c r="L196" s="44" t="s">
        <v>564</v>
      </c>
      <c r="M196" s="43">
        <v>90000</v>
      </c>
      <c r="N196" s="44" t="s">
        <v>481</v>
      </c>
      <c r="O196" s="43">
        <v>10300.9</v>
      </c>
      <c r="P196" s="44" t="s">
        <v>16</v>
      </c>
      <c r="Q196" s="43">
        <f t="shared" ref="Q196" si="77">SUM(O196,M196)</f>
        <v>100300.9</v>
      </c>
      <c r="R196" s="43"/>
      <c r="S196" s="44"/>
      <c r="T196" s="43">
        <f t="shared" ref="T196" si="78">SUM(R196,Q196)</f>
        <v>100300.9</v>
      </c>
    </row>
    <row r="197" spans="1:21" ht="27.6" customHeight="1" x14ac:dyDescent="0.3">
      <c r="A197" s="219"/>
      <c r="B197" s="205"/>
      <c r="C197" s="219"/>
      <c r="D197" s="210"/>
      <c r="E197" s="220"/>
      <c r="F197" s="237"/>
      <c r="G197" s="237"/>
      <c r="H197" s="220"/>
      <c r="I197" s="46"/>
      <c r="J197" s="51" t="s">
        <v>144</v>
      </c>
      <c r="K197" s="48"/>
      <c r="L197" s="48"/>
      <c r="M197" s="49">
        <f>SUM(M196:M196)</f>
        <v>90000</v>
      </c>
      <c r="N197" s="49"/>
      <c r="O197" s="49">
        <f>SUM(O196:O196)</f>
        <v>10300.9</v>
      </c>
      <c r="P197" s="49"/>
      <c r="Q197" s="49">
        <f>SUM(Q196:Q196)</f>
        <v>100300.9</v>
      </c>
      <c r="R197" s="49">
        <f>SUM(R196:R196)</f>
        <v>0</v>
      </c>
      <c r="S197" s="49"/>
      <c r="T197" s="49">
        <f>SUM(T196:T196)</f>
        <v>100300.9</v>
      </c>
      <c r="U197" s="106"/>
    </row>
    <row r="198" spans="1:21" x14ac:dyDescent="0.3">
      <c r="A198" s="200" t="s">
        <v>391</v>
      </c>
      <c r="B198" s="203">
        <v>53</v>
      </c>
      <c r="C198" s="200" t="s">
        <v>94</v>
      </c>
      <c r="D198" s="203" t="s">
        <v>171</v>
      </c>
      <c r="E198" s="200" t="s">
        <v>95</v>
      </c>
      <c r="F198" s="221"/>
      <c r="G198" s="221"/>
      <c r="H198" s="200" t="s">
        <v>96</v>
      </c>
      <c r="I198" s="136">
        <v>20964</v>
      </c>
      <c r="J198" s="40">
        <v>2020</v>
      </c>
      <c r="K198" s="44" t="s">
        <v>17</v>
      </c>
      <c r="L198" s="44" t="s">
        <v>42</v>
      </c>
      <c r="M198" s="43">
        <v>0</v>
      </c>
      <c r="N198" s="44" t="s">
        <v>38</v>
      </c>
      <c r="O198" s="43">
        <v>0</v>
      </c>
      <c r="P198" s="44" t="s">
        <v>93</v>
      </c>
      <c r="Q198" s="43">
        <f>SUM(O198,M198)</f>
        <v>0</v>
      </c>
      <c r="R198" s="43">
        <v>0</v>
      </c>
      <c r="S198" s="140" t="s">
        <v>0</v>
      </c>
      <c r="T198" s="43">
        <f>SUM(R198,Q198)</f>
        <v>0</v>
      </c>
    </row>
    <row r="199" spans="1:21" x14ac:dyDescent="0.3">
      <c r="A199" s="201"/>
      <c r="B199" s="204"/>
      <c r="C199" s="201"/>
      <c r="D199" s="204"/>
      <c r="E199" s="201"/>
      <c r="F199" s="223"/>
      <c r="G199" s="223"/>
      <c r="H199" s="201"/>
      <c r="I199" s="136">
        <v>20964</v>
      </c>
      <c r="J199" s="40">
        <v>2020</v>
      </c>
      <c r="K199" s="44" t="s">
        <v>17</v>
      </c>
      <c r="L199" s="44" t="s">
        <v>42</v>
      </c>
      <c r="M199" s="43"/>
      <c r="N199" s="44"/>
      <c r="O199" s="43"/>
      <c r="P199" s="44"/>
      <c r="Q199" s="43">
        <f t="shared" ref="Q199" si="79">SUM(O199,M199)</f>
        <v>0</v>
      </c>
      <c r="R199" s="43">
        <v>0</v>
      </c>
      <c r="S199" s="140" t="s">
        <v>93</v>
      </c>
      <c r="T199" s="43">
        <f>SUM(R199,Q199)</f>
        <v>0</v>
      </c>
    </row>
    <row r="200" spans="1:21" ht="12" customHeight="1" x14ac:dyDescent="0.3">
      <c r="A200" s="219"/>
      <c r="B200" s="225"/>
      <c r="C200" s="219"/>
      <c r="D200" s="210"/>
      <c r="E200" s="219"/>
      <c r="F200" s="222"/>
      <c r="G200" s="222"/>
      <c r="H200" s="219"/>
      <c r="I200" s="46"/>
      <c r="J200" s="51" t="s">
        <v>144</v>
      </c>
      <c r="K200" s="48"/>
      <c r="L200" s="48"/>
      <c r="M200" s="49">
        <f>SUM(M198:M199)</f>
        <v>0</v>
      </c>
      <c r="N200" s="49"/>
      <c r="O200" s="49">
        <f>SUM(O198:O199)</f>
        <v>0</v>
      </c>
      <c r="P200" s="49"/>
      <c r="Q200" s="49">
        <f>SUM(Q198:Q199)</f>
        <v>0</v>
      </c>
      <c r="R200" s="49">
        <f>SUM(R198:R199)</f>
        <v>0</v>
      </c>
      <c r="S200" s="49"/>
      <c r="T200" s="49">
        <f>SUM(T198:T199)</f>
        <v>0</v>
      </c>
    </row>
    <row r="201" spans="1:21" ht="12.75" customHeight="1" x14ac:dyDescent="0.3">
      <c r="A201" s="201" t="s">
        <v>468</v>
      </c>
      <c r="B201" s="204">
        <v>148</v>
      </c>
      <c r="C201" s="201" t="s">
        <v>467</v>
      </c>
      <c r="D201" s="204" t="s">
        <v>171</v>
      </c>
      <c r="E201" s="201" t="s">
        <v>95</v>
      </c>
      <c r="F201" s="223"/>
      <c r="G201" s="223"/>
      <c r="H201" s="201" t="s">
        <v>96</v>
      </c>
      <c r="I201" s="136">
        <v>21671</v>
      </c>
      <c r="J201" s="40">
        <v>2020</v>
      </c>
      <c r="K201" s="44" t="s">
        <v>17</v>
      </c>
      <c r="L201" s="44" t="s">
        <v>564</v>
      </c>
      <c r="M201" s="43">
        <v>106268</v>
      </c>
      <c r="N201" s="44" t="s">
        <v>379</v>
      </c>
      <c r="O201" s="43">
        <v>12162.85</v>
      </c>
      <c r="P201" s="44" t="s">
        <v>16</v>
      </c>
      <c r="Q201" s="43">
        <f t="shared" ref="Q201" si="80">SUM(O201,M201)</f>
        <v>118430.85</v>
      </c>
      <c r="R201" s="43">
        <v>118430.85</v>
      </c>
      <c r="S201" s="140" t="s">
        <v>466</v>
      </c>
      <c r="T201" s="43">
        <f>SUM(R201,Q201)</f>
        <v>236861.7</v>
      </c>
    </row>
    <row r="202" spans="1:21" ht="26.25" customHeight="1" x14ac:dyDescent="0.3">
      <c r="A202" s="219"/>
      <c r="B202" s="225"/>
      <c r="C202" s="219"/>
      <c r="D202" s="210"/>
      <c r="E202" s="219"/>
      <c r="F202" s="222"/>
      <c r="G202" s="222"/>
      <c r="H202" s="219"/>
      <c r="I202" s="46"/>
      <c r="J202" s="51" t="s">
        <v>144</v>
      </c>
      <c r="K202" s="48"/>
      <c r="L202" s="48"/>
      <c r="M202" s="49">
        <f>SUM(M201:M201)</f>
        <v>106268</v>
      </c>
      <c r="N202" s="49"/>
      <c r="O202" s="49">
        <f>SUM(O201:O201)</f>
        <v>12162.85</v>
      </c>
      <c r="P202" s="49"/>
      <c r="Q202" s="49">
        <f t="shared" ref="Q202:T202" si="81">SUM(Q201:Q201)</f>
        <v>118430.85</v>
      </c>
      <c r="R202" s="49">
        <f t="shared" si="81"/>
        <v>118430.85</v>
      </c>
      <c r="S202" s="49"/>
      <c r="T202" s="49">
        <f t="shared" si="81"/>
        <v>236861.7</v>
      </c>
    </row>
    <row r="203" spans="1:21" x14ac:dyDescent="0.3">
      <c r="A203" s="200" t="s">
        <v>344</v>
      </c>
      <c r="B203" s="203" t="s">
        <v>225</v>
      </c>
      <c r="C203" s="200" t="s">
        <v>224</v>
      </c>
      <c r="D203" s="203" t="s">
        <v>171</v>
      </c>
      <c r="E203" s="200" t="s">
        <v>242</v>
      </c>
      <c r="F203" s="221"/>
      <c r="G203" s="221"/>
      <c r="H203" s="200" t="s">
        <v>61</v>
      </c>
      <c r="I203" s="136">
        <v>21147</v>
      </c>
      <c r="J203" s="40">
        <v>2020</v>
      </c>
      <c r="K203" s="44" t="s">
        <v>17</v>
      </c>
      <c r="L203" s="44" t="s">
        <v>565</v>
      </c>
      <c r="M203" s="137">
        <v>45762.3</v>
      </c>
      <c r="N203" s="138" t="s">
        <v>116</v>
      </c>
      <c r="O203" s="137">
        <v>5237.7</v>
      </c>
      <c r="P203" s="139" t="s">
        <v>16</v>
      </c>
      <c r="Q203" s="137">
        <f>SUM(O203,M203)</f>
        <v>51000</v>
      </c>
      <c r="R203" s="43"/>
      <c r="S203" s="44"/>
      <c r="T203" s="43">
        <f>SUM(R203,Q203)</f>
        <v>51000</v>
      </c>
    </row>
    <row r="204" spans="1:21" ht="25.5" customHeight="1" x14ac:dyDescent="0.3">
      <c r="A204" s="219"/>
      <c r="B204" s="225"/>
      <c r="C204" s="219"/>
      <c r="D204" s="210"/>
      <c r="E204" s="219"/>
      <c r="F204" s="222"/>
      <c r="G204" s="222"/>
      <c r="H204" s="219"/>
      <c r="I204" s="46"/>
      <c r="J204" s="51" t="s">
        <v>144</v>
      </c>
      <c r="K204" s="48"/>
      <c r="L204" s="48"/>
      <c r="M204" s="49">
        <f>SUM(M203:M203)</f>
        <v>45762.3</v>
      </c>
      <c r="N204" s="50"/>
      <c r="O204" s="49">
        <f>SUM(O203:O203)</f>
        <v>5237.7</v>
      </c>
      <c r="P204" s="50"/>
      <c r="Q204" s="49">
        <f>SUM(Q203:Q203)</f>
        <v>51000</v>
      </c>
      <c r="R204" s="49">
        <f>SUM(R203:R203)</f>
        <v>0</v>
      </c>
      <c r="S204" s="50"/>
      <c r="T204" s="49">
        <f>SUM(T203:T203)</f>
        <v>51000</v>
      </c>
    </row>
    <row r="205" spans="1:21" x14ac:dyDescent="0.3">
      <c r="A205" s="200" t="s">
        <v>345</v>
      </c>
      <c r="B205" s="203" t="s">
        <v>227</v>
      </c>
      <c r="C205" s="200" t="s">
        <v>226</v>
      </c>
      <c r="D205" s="203" t="s">
        <v>177</v>
      </c>
      <c r="E205" s="200" t="s">
        <v>240</v>
      </c>
      <c r="F205" s="221"/>
      <c r="G205" s="221"/>
      <c r="H205" s="200" t="s">
        <v>46</v>
      </c>
      <c r="I205" s="136">
        <v>21148</v>
      </c>
      <c r="J205" s="40">
        <v>2020</v>
      </c>
      <c r="K205" s="44" t="s">
        <v>17</v>
      </c>
      <c r="L205" s="44" t="s">
        <v>565</v>
      </c>
      <c r="M205" s="137">
        <v>72681.3</v>
      </c>
      <c r="N205" s="138" t="s">
        <v>131</v>
      </c>
      <c r="O205" s="137">
        <v>8318.7000000000007</v>
      </c>
      <c r="P205" s="139" t="s">
        <v>16</v>
      </c>
      <c r="Q205" s="137">
        <f>SUM(O205,M205)</f>
        <v>81000</v>
      </c>
      <c r="R205" s="43"/>
      <c r="S205" s="44"/>
      <c r="T205" s="43">
        <f>SUM(R205,Q205)</f>
        <v>81000</v>
      </c>
    </row>
    <row r="206" spans="1:21" ht="25.5" customHeight="1" x14ac:dyDescent="0.3">
      <c r="A206" s="219"/>
      <c r="B206" s="225"/>
      <c r="C206" s="219"/>
      <c r="D206" s="210"/>
      <c r="E206" s="219"/>
      <c r="F206" s="222"/>
      <c r="G206" s="222"/>
      <c r="H206" s="219"/>
      <c r="I206" s="46"/>
      <c r="J206" s="51" t="s">
        <v>144</v>
      </c>
      <c r="K206" s="48"/>
      <c r="L206" s="48"/>
      <c r="M206" s="49">
        <f>SUM(M205:M205)</f>
        <v>72681.3</v>
      </c>
      <c r="N206" s="50"/>
      <c r="O206" s="49">
        <f>SUM(O205:O205)</f>
        <v>8318.7000000000007</v>
      </c>
      <c r="P206" s="50"/>
      <c r="Q206" s="49">
        <f>SUM(Q205:Q205)</f>
        <v>81000</v>
      </c>
      <c r="R206" s="49">
        <f>SUM(R205:R205)</f>
        <v>0</v>
      </c>
      <c r="S206" s="50"/>
      <c r="T206" s="49">
        <f>SUM(T205:T205)</f>
        <v>81000</v>
      </c>
    </row>
    <row r="207" spans="1:21" x14ac:dyDescent="0.3">
      <c r="A207" s="200" t="s">
        <v>346</v>
      </c>
      <c r="B207" s="203" t="s">
        <v>222</v>
      </c>
      <c r="C207" s="200" t="s">
        <v>592</v>
      </c>
      <c r="D207" s="203" t="s">
        <v>198</v>
      </c>
      <c r="E207" s="200" t="s">
        <v>241</v>
      </c>
      <c r="F207" s="221"/>
      <c r="G207" s="221"/>
      <c r="H207" s="200" t="s">
        <v>223</v>
      </c>
      <c r="I207" s="136">
        <v>21127</v>
      </c>
      <c r="J207" s="40">
        <v>2018</v>
      </c>
      <c r="K207" s="44" t="s">
        <v>17</v>
      </c>
      <c r="L207" s="44" t="s">
        <v>283</v>
      </c>
      <c r="M207" s="137">
        <v>0</v>
      </c>
      <c r="N207" s="138" t="s">
        <v>15</v>
      </c>
      <c r="O207" s="137">
        <v>0</v>
      </c>
      <c r="P207" s="139" t="s">
        <v>16</v>
      </c>
      <c r="Q207" s="137">
        <f>SUM(O207,M207)</f>
        <v>0</v>
      </c>
      <c r="R207" s="43"/>
      <c r="S207" s="44"/>
      <c r="T207" s="43">
        <f>SUM(R207,Q207)</f>
        <v>0</v>
      </c>
    </row>
    <row r="208" spans="1:21" ht="38.25" customHeight="1" x14ac:dyDescent="0.3">
      <c r="A208" s="219"/>
      <c r="B208" s="225"/>
      <c r="C208" s="219"/>
      <c r="D208" s="210"/>
      <c r="E208" s="219"/>
      <c r="F208" s="222"/>
      <c r="G208" s="222"/>
      <c r="H208" s="219"/>
      <c r="I208" s="46"/>
      <c r="J208" s="51" t="s">
        <v>144</v>
      </c>
      <c r="K208" s="48"/>
      <c r="L208" s="48"/>
      <c r="M208" s="49">
        <f>SUM(M207:M207)</f>
        <v>0</v>
      </c>
      <c r="N208" s="50"/>
      <c r="O208" s="49">
        <f>SUM(O207:O207)</f>
        <v>0</v>
      </c>
      <c r="P208" s="50"/>
      <c r="Q208" s="49">
        <f>SUM(Q207:Q207)</f>
        <v>0</v>
      </c>
      <c r="R208" s="49">
        <f>SUM(R207:R207)</f>
        <v>0</v>
      </c>
      <c r="S208" s="50"/>
      <c r="T208" s="49">
        <f>SUM(T207:T207)</f>
        <v>0</v>
      </c>
    </row>
    <row r="209" spans="1:21" ht="12.75" customHeight="1" x14ac:dyDescent="0.3">
      <c r="A209" s="215" t="s">
        <v>448</v>
      </c>
      <c r="B209" s="213">
        <v>134</v>
      </c>
      <c r="C209" s="211" t="s">
        <v>593</v>
      </c>
      <c r="D209" s="213" t="s">
        <v>171</v>
      </c>
      <c r="E209" s="215" t="s">
        <v>95</v>
      </c>
      <c r="F209" s="80"/>
      <c r="G209" s="80"/>
      <c r="H209" s="215" t="s">
        <v>61</v>
      </c>
      <c r="I209" s="52">
        <v>21516</v>
      </c>
      <c r="J209" s="42">
        <v>2020</v>
      </c>
      <c r="K209" s="42" t="s">
        <v>17</v>
      </c>
      <c r="L209" s="42" t="s">
        <v>564</v>
      </c>
      <c r="M209" s="121">
        <v>154468</v>
      </c>
      <c r="N209" s="42" t="s">
        <v>378</v>
      </c>
      <c r="O209" s="121">
        <v>17679.55</v>
      </c>
      <c r="P209" s="42" t="s">
        <v>16</v>
      </c>
      <c r="Q209" s="121">
        <f>SUM(O209,M209)</f>
        <v>172147.55</v>
      </c>
      <c r="R209" s="121"/>
      <c r="S209" s="42"/>
      <c r="T209" s="121">
        <f>SUM(R209,Q209)</f>
        <v>172147.55</v>
      </c>
    </row>
    <row r="210" spans="1:21" ht="12.75" customHeight="1" x14ac:dyDescent="0.3">
      <c r="A210" s="215"/>
      <c r="B210" s="213"/>
      <c r="C210" s="211"/>
      <c r="D210" s="214"/>
      <c r="E210" s="215"/>
      <c r="F210" s="80"/>
      <c r="G210" s="80"/>
      <c r="H210" s="216"/>
      <c r="I210" s="56"/>
      <c r="J210" s="57" t="s">
        <v>144</v>
      </c>
      <c r="K210" s="58"/>
      <c r="L210" s="58"/>
      <c r="M210" s="59">
        <f>SUM(M209:M209)</f>
        <v>154468</v>
      </c>
      <c r="N210" s="60"/>
      <c r="O210" s="59">
        <f>SUM(O209:O209)</f>
        <v>17679.55</v>
      </c>
      <c r="P210" s="60"/>
      <c r="Q210" s="59">
        <f>SUM(Q209:Q209)</f>
        <v>172147.55</v>
      </c>
      <c r="R210" s="59">
        <f>SUM(R209:R209)</f>
        <v>0</v>
      </c>
      <c r="S210" s="60"/>
      <c r="T210" s="59">
        <f>SUM(T209:T209)</f>
        <v>172147.55</v>
      </c>
    </row>
    <row r="211" spans="1:21" s="45" customFormat="1" ht="12" customHeight="1" x14ac:dyDescent="0.3">
      <c r="A211" s="125"/>
      <c r="B211" s="126"/>
      <c r="C211" s="127"/>
      <c r="D211" s="128"/>
      <c r="E211" s="127"/>
      <c r="F211" s="129"/>
      <c r="G211" s="129"/>
      <c r="H211" s="130"/>
      <c r="I211" s="131"/>
      <c r="J211" s="132"/>
      <c r="K211" s="133"/>
      <c r="L211" s="133"/>
      <c r="M211" s="96"/>
      <c r="N211" s="96"/>
      <c r="O211" s="96"/>
      <c r="P211" s="96"/>
      <c r="Q211" s="96"/>
      <c r="R211" s="96"/>
      <c r="S211" s="96"/>
      <c r="T211" s="96"/>
    </row>
    <row r="212" spans="1:21" ht="12.75" customHeight="1" x14ac:dyDescent="0.3">
      <c r="A212" s="21" t="s">
        <v>276</v>
      </c>
      <c r="B212" s="98"/>
      <c r="C212" s="134" t="s">
        <v>9</v>
      </c>
      <c r="D212" s="98"/>
      <c r="E212" s="134" t="s">
        <v>9</v>
      </c>
      <c r="F212" s="135" t="s">
        <v>9</v>
      </c>
      <c r="G212" s="135" t="s">
        <v>9</v>
      </c>
      <c r="H212" s="134"/>
      <c r="I212" s="101" t="s">
        <v>9</v>
      </c>
      <c r="J212" s="100" t="s">
        <v>9</v>
      </c>
      <c r="K212" s="102" t="s">
        <v>9</v>
      </c>
      <c r="L212" s="102"/>
      <c r="M212" s="104"/>
      <c r="N212" s="102"/>
      <c r="O212" s="104"/>
      <c r="P212" s="102" t="s">
        <v>9</v>
      </c>
      <c r="Q212" s="104" t="s">
        <v>9</v>
      </c>
      <c r="R212" s="104" t="s">
        <v>9</v>
      </c>
      <c r="S212" s="102" t="s">
        <v>9</v>
      </c>
      <c r="T212" s="73" t="s">
        <v>16</v>
      </c>
    </row>
    <row r="213" spans="1:21" x14ac:dyDescent="0.3">
      <c r="A213" s="224" t="s">
        <v>48</v>
      </c>
      <c r="B213" s="217" t="s">
        <v>3</v>
      </c>
      <c r="C213" s="224" t="s">
        <v>4</v>
      </c>
      <c r="D213" s="217" t="s">
        <v>170</v>
      </c>
      <c r="E213" s="224" t="s">
        <v>249</v>
      </c>
      <c r="F213" s="236" t="s">
        <v>5</v>
      </c>
      <c r="G213" s="236" t="s">
        <v>6</v>
      </c>
      <c r="H213" s="224" t="s">
        <v>7</v>
      </c>
      <c r="I213" s="243" t="s">
        <v>195</v>
      </c>
      <c r="J213" s="217" t="s">
        <v>8</v>
      </c>
      <c r="K213" s="217" t="s">
        <v>1</v>
      </c>
      <c r="L213" s="217" t="s">
        <v>40</v>
      </c>
      <c r="M213" s="217" t="s">
        <v>250</v>
      </c>
      <c r="N213" s="217" t="s">
        <v>9</v>
      </c>
      <c r="O213" s="217" t="s">
        <v>251</v>
      </c>
      <c r="P213" s="217" t="s">
        <v>9</v>
      </c>
      <c r="Q213" s="227" t="s">
        <v>10</v>
      </c>
      <c r="R213" s="217" t="s">
        <v>252</v>
      </c>
      <c r="S213" s="217" t="s">
        <v>9</v>
      </c>
      <c r="T213" s="227" t="s">
        <v>11</v>
      </c>
    </row>
    <row r="214" spans="1:21" x14ac:dyDescent="0.3">
      <c r="A214" s="224" t="s">
        <v>9</v>
      </c>
      <c r="B214" s="217"/>
      <c r="C214" s="224" t="s">
        <v>9</v>
      </c>
      <c r="D214" s="218"/>
      <c r="E214" s="224" t="s">
        <v>9</v>
      </c>
      <c r="F214" s="236" t="s">
        <v>9</v>
      </c>
      <c r="G214" s="236" t="s">
        <v>9</v>
      </c>
      <c r="H214" s="224" t="s">
        <v>9</v>
      </c>
      <c r="I214" s="243" t="s">
        <v>9</v>
      </c>
      <c r="J214" s="217" t="s">
        <v>9</v>
      </c>
      <c r="K214" s="217" t="s">
        <v>9</v>
      </c>
      <c r="L214" s="218"/>
      <c r="M214" s="30" t="s">
        <v>12</v>
      </c>
      <c r="N214" s="31" t="s">
        <v>13</v>
      </c>
      <c r="O214" s="30" t="s">
        <v>12</v>
      </c>
      <c r="P214" s="31" t="s">
        <v>13</v>
      </c>
      <c r="Q214" s="227" t="s">
        <v>9</v>
      </c>
      <c r="R214" s="32" t="s">
        <v>12</v>
      </c>
      <c r="S214" s="31" t="s">
        <v>14</v>
      </c>
      <c r="T214" s="227" t="s">
        <v>9</v>
      </c>
    </row>
    <row r="215" spans="1:21" ht="12.75" customHeight="1" x14ac:dyDescent="0.3">
      <c r="A215" s="201" t="s">
        <v>316</v>
      </c>
      <c r="B215" s="204">
        <v>41</v>
      </c>
      <c r="C215" s="201" t="s">
        <v>186</v>
      </c>
      <c r="D215" s="203" t="s">
        <v>19</v>
      </c>
      <c r="E215" s="201" t="s">
        <v>62</v>
      </c>
      <c r="F215" s="223"/>
      <c r="G215" s="223"/>
      <c r="H215" s="201" t="s">
        <v>24</v>
      </c>
      <c r="I215" s="34">
        <v>20764</v>
      </c>
      <c r="J215" s="35">
        <v>2017</v>
      </c>
      <c r="K215" s="38" t="s">
        <v>19</v>
      </c>
      <c r="L215" s="38" t="s">
        <v>148</v>
      </c>
      <c r="M215" s="37">
        <v>35000</v>
      </c>
      <c r="N215" s="38" t="s">
        <v>116</v>
      </c>
      <c r="O215" s="37">
        <v>4006</v>
      </c>
      <c r="P215" s="38" t="s">
        <v>16</v>
      </c>
      <c r="Q215" s="37">
        <f>SUM(O215,M215)</f>
        <v>39006</v>
      </c>
      <c r="R215" s="37"/>
      <c r="S215" s="38"/>
      <c r="T215" s="37">
        <f>SUM(R215,Q215)</f>
        <v>39006</v>
      </c>
      <c r="U215" s="106"/>
    </row>
    <row r="216" spans="1:21" ht="12.75" customHeight="1" x14ac:dyDescent="0.3">
      <c r="A216" s="201"/>
      <c r="B216" s="204"/>
      <c r="C216" s="201"/>
      <c r="D216" s="204"/>
      <c r="E216" s="201"/>
      <c r="F216" s="223"/>
      <c r="G216" s="223"/>
      <c r="H216" s="201"/>
      <c r="I216" s="34">
        <v>21332</v>
      </c>
      <c r="J216" s="35">
        <v>2019</v>
      </c>
      <c r="K216" s="38" t="s">
        <v>19</v>
      </c>
      <c r="L216" s="38" t="s">
        <v>464</v>
      </c>
      <c r="M216" s="37">
        <v>35000</v>
      </c>
      <c r="N216" s="38" t="s">
        <v>116</v>
      </c>
      <c r="O216" s="37">
        <v>4005.91</v>
      </c>
      <c r="P216" s="38" t="s">
        <v>16</v>
      </c>
      <c r="Q216" s="37">
        <f>SUM(O216,M216)</f>
        <v>39005.910000000003</v>
      </c>
      <c r="R216" s="37"/>
      <c r="S216" s="38"/>
      <c r="T216" s="37">
        <f>SUM(R216,Q216)</f>
        <v>39005.910000000003</v>
      </c>
      <c r="U216" s="106"/>
    </row>
    <row r="217" spans="1:21" x14ac:dyDescent="0.3">
      <c r="A217" s="229"/>
      <c r="B217" s="225"/>
      <c r="C217" s="219"/>
      <c r="D217" s="210"/>
      <c r="E217" s="219"/>
      <c r="F217" s="222"/>
      <c r="G217" s="222"/>
      <c r="H217" s="219"/>
      <c r="I217" s="46"/>
      <c r="J217" s="51" t="s">
        <v>144</v>
      </c>
      <c r="K217" s="48"/>
      <c r="L217" s="48"/>
      <c r="M217" s="49">
        <f>SUM(M215:M216)</f>
        <v>70000</v>
      </c>
      <c r="N217" s="49"/>
      <c r="O217" s="49">
        <f t="shared" ref="O217:T217" si="82">SUM(O215:O216)</f>
        <v>8011.91</v>
      </c>
      <c r="P217" s="49"/>
      <c r="Q217" s="49">
        <f t="shared" si="82"/>
        <v>78011.91</v>
      </c>
      <c r="R217" s="49">
        <f t="shared" si="82"/>
        <v>0</v>
      </c>
      <c r="S217" s="49"/>
      <c r="T217" s="49">
        <f t="shared" si="82"/>
        <v>78011.91</v>
      </c>
      <c r="U217" s="106"/>
    </row>
    <row r="218" spans="1:21" x14ac:dyDescent="0.3">
      <c r="A218" s="200" t="s">
        <v>516</v>
      </c>
      <c r="B218" s="203">
        <v>51</v>
      </c>
      <c r="C218" s="200" t="s">
        <v>89</v>
      </c>
      <c r="D218" s="203" t="s">
        <v>198</v>
      </c>
      <c r="E218" s="200" t="s">
        <v>90</v>
      </c>
      <c r="F218" s="221"/>
      <c r="G218" s="221"/>
      <c r="H218" s="200" t="s">
        <v>36</v>
      </c>
      <c r="I218" s="136">
        <v>20953</v>
      </c>
      <c r="J218" s="40">
        <v>2019</v>
      </c>
      <c r="K218" s="44" t="s">
        <v>17</v>
      </c>
      <c r="L218" s="44" t="s">
        <v>464</v>
      </c>
      <c r="M218" s="43">
        <v>189770</v>
      </c>
      <c r="N218" s="44" t="s">
        <v>38</v>
      </c>
      <c r="O218" s="43">
        <v>21720</v>
      </c>
      <c r="P218" s="44" t="s">
        <v>16</v>
      </c>
      <c r="Q218" s="43">
        <f>SUM(O218,M218)</f>
        <v>211490</v>
      </c>
      <c r="R218" s="43"/>
      <c r="S218" s="44"/>
      <c r="T218" s="43">
        <f>SUM(R218,Q218)</f>
        <v>211490</v>
      </c>
    </row>
    <row r="219" spans="1:21" ht="38.25" customHeight="1" x14ac:dyDescent="0.3">
      <c r="A219" s="219"/>
      <c r="B219" s="225"/>
      <c r="C219" s="219"/>
      <c r="D219" s="210"/>
      <c r="E219" s="219"/>
      <c r="F219" s="222"/>
      <c r="G219" s="222"/>
      <c r="H219" s="219"/>
      <c r="I219" s="46"/>
      <c r="J219" s="51" t="s">
        <v>144</v>
      </c>
      <c r="K219" s="48"/>
      <c r="L219" s="48"/>
      <c r="M219" s="49">
        <f>SUM(M218)</f>
        <v>189770</v>
      </c>
      <c r="N219" s="50"/>
      <c r="O219" s="49">
        <f t="shared" ref="O219" si="83">SUM(O218)</f>
        <v>21720</v>
      </c>
      <c r="P219" s="50"/>
      <c r="Q219" s="49">
        <f t="shared" ref="Q219:R219" si="84">SUM(Q218)</f>
        <v>211490</v>
      </c>
      <c r="R219" s="49">
        <f t="shared" si="84"/>
        <v>0</v>
      </c>
      <c r="S219" s="50"/>
      <c r="T219" s="49">
        <f t="shared" ref="T219" si="85">SUM(T218)</f>
        <v>211490</v>
      </c>
    </row>
    <row r="220" spans="1:21" x14ac:dyDescent="0.3">
      <c r="A220" s="200" t="s">
        <v>328</v>
      </c>
      <c r="B220" s="203">
        <v>52</v>
      </c>
      <c r="C220" s="200" t="s">
        <v>91</v>
      </c>
      <c r="D220" s="203" t="s">
        <v>198</v>
      </c>
      <c r="E220" s="200" t="s">
        <v>92</v>
      </c>
      <c r="F220" s="221"/>
      <c r="G220" s="221"/>
      <c r="H220" s="200" t="s">
        <v>36</v>
      </c>
      <c r="I220" s="136">
        <v>20954</v>
      </c>
      <c r="J220" s="40">
        <v>2019</v>
      </c>
      <c r="K220" s="44" t="s">
        <v>17</v>
      </c>
      <c r="L220" s="44" t="s">
        <v>283</v>
      </c>
      <c r="M220" s="43">
        <v>0</v>
      </c>
      <c r="N220" s="44" t="s">
        <v>38</v>
      </c>
      <c r="O220" s="43">
        <v>0</v>
      </c>
      <c r="P220" s="44" t="s">
        <v>93</v>
      </c>
      <c r="Q220" s="43">
        <f>SUM(O220,M220)</f>
        <v>0</v>
      </c>
      <c r="R220" s="43"/>
      <c r="S220" s="44"/>
      <c r="T220" s="43">
        <f>SUM(R220,Q220)</f>
        <v>0</v>
      </c>
    </row>
    <row r="221" spans="1:21" ht="38.25" customHeight="1" x14ac:dyDescent="0.3">
      <c r="A221" s="219"/>
      <c r="B221" s="225"/>
      <c r="C221" s="219"/>
      <c r="D221" s="210"/>
      <c r="E221" s="219"/>
      <c r="F221" s="222"/>
      <c r="G221" s="222"/>
      <c r="H221" s="219"/>
      <c r="I221" s="46"/>
      <c r="J221" s="51" t="s">
        <v>144</v>
      </c>
      <c r="K221" s="48"/>
      <c r="L221" s="48"/>
      <c r="M221" s="49">
        <f>SUM(M220)</f>
        <v>0</v>
      </c>
      <c r="N221" s="50"/>
      <c r="O221" s="49">
        <f t="shared" ref="O221" si="86">SUM(O220)</f>
        <v>0</v>
      </c>
      <c r="P221" s="50"/>
      <c r="Q221" s="49">
        <f t="shared" ref="Q221:R221" si="87">SUM(Q220)</f>
        <v>0</v>
      </c>
      <c r="R221" s="49">
        <f t="shared" si="87"/>
        <v>0</v>
      </c>
      <c r="S221" s="50"/>
      <c r="T221" s="49">
        <f t="shared" ref="T221" si="88">SUM(T220)</f>
        <v>0</v>
      </c>
    </row>
    <row r="222" spans="1:21" x14ac:dyDescent="0.3">
      <c r="A222" s="200" t="s">
        <v>329</v>
      </c>
      <c r="B222" s="203">
        <v>54</v>
      </c>
      <c r="C222" s="200" t="s">
        <v>594</v>
      </c>
      <c r="D222" s="203" t="s">
        <v>198</v>
      </c>
      <c r="E222" s="200" t="s">
        <v>97</v>
      </c>
      <c r="F222" s="221"/>
      <c r="G222" s="221"/>
      <c r="H222" s="200" t="s">
        <v>191</v>
      </c>
      <c r="I222" s="136">
        <v>20966</v>
      </c>
      <c r="J222" s="40">
        <v>2019</v>
      </c>
      <c r="K222" s="44" t="s">
        <v>17</v>
      </c>
      <c r="L222" s="44" t="s">
        <v>283</v>
      </c>
      <c r="M222" s="43">
        <v>0</v>
      </c>
      <c r="N222" s="44" t="s">
        <v>289</v>
      </c>
      <c r="O222" s="43">
        <v>0</v>
      </c>
      <c r="P222" s="44" t="s">
        <v>16</v>
      </c>
      <c r="Q222" s="43">
        <f>SUM(O222,M222)</f>
        <v>0</v>
      </c>
      <c r="R222" s="43"/>
      <c r="S222" s="44"/>
      <c r="T222" s="43">
        <f>SUM(R222,Q222)</f>
        <v>0</v>
      </c>
    </row>
    <row r="223" spans="1:21" x14ac:dyDescent="0.3">
      <c r="A223" s="201"/>
      <c r="B223" s="204"/>
      <c r="C223" s="201"/>
      <c r="D223" s="209"/>
      <c r="E223" s="201"/>
      <c r="F223" s="223"/>
      <c r="G223" s="223"/>
      <c r="H223" s="201"/>
      <c r="I223" s="136">
        <v>20969</v>
      </c>
      <c r="J223" s="40">
        <v>2019</v>
      </c>
      <c r="K223" s="44" t="s">
        <v>17</v>
      </c>
      <c r="L223" s="44" t="s">
        <v>283</v>
      </c>
      <c r="M223" s="43">
        <v>0</v>
      </c>
      <c r="N223" s="44" t="s">
        <v>124</v>
      </c>
      <c r="O223" s="43">
        <v>0</v>
      </c>
      <c r="P223" s="44" t="s">
        <v>16</v>
      </c>
      <c r="Q223" s="43">
        <f>SUM(O223,M223)</f>
        <v>0</v>
      </c>
      <c r="R223" s="43"/>
      <c r="S223" s="44"/>
      <c r="T223" s="43">
        <f>SUM(R223,Q223)</f>
        <v>0</v>
      </c>
    </row>
    <row r="224" spans="1:21" x14ac:dyDescent="0.3">
      <c r="A224" s="219"/>
      <c r="B224" s="225"/>
      <c r="C224" s="219"/>
      <c r="D224" s="210"/>
      <c r="E224" s="219"/>
      <c r="F224" s="222"/>
      <c r="G224" s="222"/>
      <c r="H224" s="219"/>
      <c r="I224" s="46"/>
      <c r="J224" s="51" t="s">
        <v>144</v>
      </c>
      <c r="K224" s="48"/>
      <c r="L224" s="48"/>
      <c r="M224" s="49">
        <f>SUM(M222:M223)</f>
        <v>0</v>
      </c>
      <c r="N224" s="50"/>
      <c r="O224" s="49">
        <f t="shared" ref="O224" si="89">SUM(O222:O223)</f>
        <v>0</v>
      </c>
      <c r="P224" s="50"/>
      <c r="Q224" s="49">
        <f t="shared" ref="Q224:R224" si="90">SUM(Q222:Q223)</f>
        <v>0</v>
      </c>
      <c r="R224" s="49">
        <f t="shared" si="90"/>
        <v>0</v>
      </c>
      <c r="S224" s="50"/>
      <c r="T224" s="49">
        <f t="shared" ref="T224" si="91">SUM(T222:T223)</f>
        <v>0</v>
      </c>
    </row>
    <row r="225" spans="1:21" x14ac:dyDescent="0.3">
      <c r="A225" s="200" t="s">
        <v>280</v>
      </c>
      <c r="B225" s="203">
        <v>113</v>
      </c>
      <c r="C225" s="200" t="s">
        <v>281</v>
      </c>
      <c r="D225" s="203" t="s">
        <v>188</v>
      </c>
      <c r="E225" s="200" t="s">
        <v>71</v>
      </c>
      <c r="F225" s="221"/>
      <c r="G225" s="221"/>
      <c r="H225" s="200" t="s">
        <v>39</v>
      </c>
      <c r="I225" s="136">
        <v>21326</v>
      </c>
      <c r="J225" s="40">
        <v>2020</v>
      </c>
      <c r="K225" s="44" t="s">
        <v>17</v>
      </c>
      <c r="L225" s="44" t="s">
        <v>618</v>
      </c>
      <c r="M225" s="137">
        <v>702240</v>
      </c>
      <c r="N225" s="138" t="s">
        <v>38</v>
      </c>
      <c r="O225" s="137">
        <v>175560</v>
      </c>
      <c r="P225" s="139" t="s">
        <v>16</v>
      </c>
      <c r="Q225" s="137">
        <f>SUM(O225,M225)</f>
        <v>877800</v>
      </c>
      <c r="R225" s="43"/>
      <c r="S225" s="44"/>
      <c r="T225" s="43">
        <f>SUM(R225,Q225)</f>
        <v>877800</v>
      </c>
    </row>
    <row r="226" spans="1:21" ht="25.5" customHeight="1" x14ac:dyDescent="0.3">
      <c r="A226" s="219"/>
      <c r="B226" s="225"/>
      <c r="C226" s="219"/>
      <c r="D226" s="210"/>
      <c r="E226" s="219"/>
      <c r="F226" s="222"/>
      <c r="G226" s="222"/>
      <c r="H226" s="219"/>
      <c r="I226" s="46"/>
      <c r="J226" s="51" t="s">
        <v>144</v>
      </c>
      <c r="K226" s="48"/>
      <c r="L226" s="48"/>
      <c r="M226" s="49">
        <f>SUM(M225:M225)</f>
        <v>702240</v>
      </c>
      <c r="N226" s="50"/>
      <c r="O226" s="49">
        <f>SUM(O225:O225)</f>
        <v>175560</v>
      </c>
      <c r="P226" s="50"/>
      <c r="Q226" s="49">
        <f>SUM(Q225:Q225)</f>
        <v>877800</v>
      </c>
      <c r="R226" s="49">
        <f>SUM(R225:R225)</f>
        <v>0</v>
      </c>
      <c r="S226" s="49"/>
      <c r="T226" s="49">
        <f>SUM(T225:T225)</f>
        <v>877800</v>
      </c>
    </row>
    <row r="227" spans="1:21" ht="12.75" customHeight="1" x14ac:dyDescent="0.3">
      <c r="A227" s="200" t="s">
        <v>284</v>
      </c>
      <c r="B227" s="203">
        <v>114</v>
      </c>
      <c r="C227" s="200" t="s">
        <v>285</v>
      </c>
      <c r="D227" s="203" t="s">
        <v>188</v>
      </c>
      <c r="E227" s="200" t="s">
        <v>85</v>
      </c>
      <c r="F227" s="221"/>
      <c r="G227" s="221"/>
      <c r="H227" s="200" t="s">
        <v>115</v>
      </c>
      <c r="I227" s="40">
        <v>21339</v>
      </c>
      <c r="J227" s="44">
        <v>2018</v>
      </c>
      <c r="K227" s="44" t="s">
        <v>17</v>
      </c>
      <c r="L227" s="44" t="s">
        <v>490</v>
      </c>
      <c r="M227" s="43">
        <v>257871.2</v>
      </c>
      <c r="N227" s="44" t="s">
        <v>534</v>
      </c>
      <c r="O227" s="43">
        <v>64467.8</v>
      </c>
      <c r="P227" s="44" t="s">
        <v>16</v>
      </c>
      <c r="Q227" s="43">
        <f t="shared" ref="Q227:Q229" si="92">SUM(O227,M227)</f>
        <v>322339</v>
      </c>
      <c r="R227" s="43"/>
      <c r="S227" s="44"/>
      <c r="T227" s="43">
        <f t="shared" ref="T227:T229" si="93">SUM(R227,Q227)</f>
        <v>322339</v>
      </c>
    </row>
    <row r="228" spans="1:21" x14ac:dyDescent="0.3">
      <c r="A228" s="201"/>
      <c r="B228" s="204"/>
      <c r="C228" s="201"/>
      <c r="D228" s="204"/>
      <c r="E228" s="201"/>
      <c r="F228" s="223"/>
      <c r="G228" s="223"/>
      <c r="H228" s="201"/>
      <c r="I228" s="40">
        <v>21339</v>
      </c>
      <c r="J228" s="44">
        <v>2018</v>
      </c>
      <c r="K228" s="44" t="s">
        <v>17</v>
      </c>
      <c r="L228" s="44" t="s">
        <v>490</v>
      </c>
      <c r="M228" s="43">
        <v>967349.6</v>
      </c>
      <c r="N228" s="44" t="s">
        <v>535</v>
      </c>
      <c r="O228" s="43">
        <v>241837.4</v>
      </c>
      <c r="P228" s="44" t="s">
        <v>16</v>
      </c>
      <c r="Q228" s="43">
        <f t="shared" si="92"/>
        <v>1209187</v>
      </c>
      <c r="R228" s="43"/>
      <c r="S228" s="44"/>
      <c r="T228" s="43">
        <f t="shared" si="93"/>
        <v>1209187</v>
      </c>
    </row>
    <row r="229" spans="1:21" x14ac:dyDescent="0.3">
      <c r="A229" s="201"/>
      <c r="B229" s="204"/>
      <c r="C229" s="201"/>
      <c r="D229" s="204"/>
      <c r="E229" s="201"/>
      <c r="F229" s="223"/>
      <c r="G229" s="223"/>
      <c r="H229" s="201"/>
      <c r="I229" s="40">
        <v>21339</v>
      </c>
      <c r="J229" s="44">
        <v>2018</v>
      </c>
      <c r="K229" s="44" t="s">
        <v>17</v>
      </c>
      <c r="L229" s="44" t="s">
        <v>41</v>
      </c>
      <c r="M229" s="43">
        <v>1165710.3999999999</v>
      </c>
      <c r="N229" s="44" t="s">
        <v>535</v>
      </c>
      <c r="O229" s="43">
        <v>291427.59999999998</v>
      </c>
      <c r="P229" s="44" t="s">
        <v>16</v>
      </c>
      <c r="Q229" s="43">
        <f t="shared" si="92"/>
        <v>1457138</v>
      </c>
      <c r="R229" s="43"/>
      <c r="S229" s="44"/>
      <c r="T229" s="43">
        <f t="shared" si="93"/>
        <v>1457138</v>
      </c>
    </row>
    <row r="230" spans="1:21" x14ac:dyDescent="0.3">
      <c r="A230" s="219"/>
      <c r="B230" s="205"/>
      <c r="C230" s="219"/>
      <c r="D230" s="210"/>
      <c r="E230" s="220"/>
      <c r="F230" s="237"/>
      <c r="G230" s="237"/>
      <c r="H230" s="220"/>
      <c r="I230" s="46"/>
      <c r="J230" s="51" t="s">
        <v>144</v>
      </c>
      <c r="K230" s="48"/>
      <c r="L230" s="48"/>
      <c r="M230" s="49">
        <f>SUM(M227:M229)</f>
        <v>2390931.2000000002</v>
      </c>
      <c r="N230" s="49"/>
      <c r="O230" s="49">
        <f>SUM(O227:O229)</f>
        <v>597732.80000000005</v>
      </c>
      <c r="P230" s="49"/>
      <c r="Q230" s="49">
        <f>SUM(Q227:Q229)</f>
        <v>2988664</v>
      </c>
      <c r="R230" s="49">
        <f t="shared" ref="R230" si="94">SUM(R227:R228)</f>
        <v>0</v>
      </c>
      <c r="S230" s="49"/>
      <c r="T230" s="49">
        <f>SUM(T227:T229)</f>
        <v>2988664</v>
      </c>
      <c r="U230" s="106"/>
    </row>
    <row r="231" spans="1:21" ht="12.75" customHeight="1" x14ac:dyDescent="0.3">
      <c r="A231" s="200" t="s">
        <v>155</v>
      </c>
      <c r="B231" s="203">
        <v>78</v>
      </c>
      <c r="C231" s="200" t="s">
        <v>187</v>
      </c>
      <c r="D231" s="203" t="s">
        <v>188</v>
      </c>
      <c r="E231" s="200">
        <v>1110</v>
      </c>
      <c r="F231" s="221"/>
      <c r="G231" s="221"/>
      <c r="H231" s="200" t="s">
        <v>115</v>
      </c>
      <c r="I231" s="40">
        <v>21155</v>
      </c>
      <c r="J231" s="44">
        <v>2018</v>
      </c>
      <c r="K231" s="44" t="s">
        <v>17</v>
      </c>
      <c r="L231" s="44" t="s">
        <v>494</v>
      </c>
      <c r="M231" s="43">
        <v>3479675</v>
      </c>
      <c r="N231" s="44" t="s">
        <v>86</v>
      </c>
      <c r="O231" s="43">
        <v>869918.75</v>
      </c>
      <c r="P231" s="44" t="s">
        <v>16</v>
      </c>
      <c r="Q231" s="43">
        <f t="shared" ref="Q231" si="95">SUM(O231,M231)</f>
        <v>4349593.75</v>
      </c>
      <c r="R231" s="43">
        <v>289971.25</v>
      </c>
      <c r="S231" s="44" t="s">
        <v>16</v>
      </c>
      <c r="T231" s="43">
        <f t="shared" ref="T231" si="96">SUM(R231,Q231)</f>
        <v>4639565</v>
      </c>
    </row>
    <row r="232" spans="1:21" ht="25.5" customHeight="1" x14ac:dyDescent="0.3">
      <c r="A232" s="229"/>
      <c r="B232" s="205"/>
      <c r="C232" s="219"/>
      <c r="D232" s="210"/>
      <c r="E232" s="220"/>
      <c r="F232" s="237"/>
      <c r="G232" s="237"/>
      <c r="H232" s="220"/>
      <c r="I232" s="46"/>
      <c r="J232" s="51" t="s">
        <v>144</v>
      </c>
      <c r="K232" s="48"/>
      <c r="L232" s="48"/>
      <c r="M232" s="49">
        <f>SUM(M231)</f>
        <v>3479675</v>
      </c>
      <c r="N232" s="50"/>
      <c r="O232" s="49">
        <f t="shared" ref="O232" si="97">SUM(O231)</f>
        <v>869918.75</v>
      </c>
      <c r="P232" s="50"/>
      <c r="Q232" s="49">
        <f t="shared" ref="Q232:R232" si="98">SUM(Q231)</f>
        <v>4349593.75</v>
      </c>
      <c r="R232" s="49">
        <f t="shared" si="98"/>
        <v>289971.25</v>
      </c>
      <c r="S232" s="50"/>
      <c r="T232" s="49">
        <f t="shared" ref="T232" si="99">SUM(T231)</f>
        <v>4639565</v>
      </c>
      <c r="U232" s="106"/>
    </row>
    <row r="233" spans="1:21" ht="12.75" customHeight="1" x14ac:dyDescent="0.3">
      <c r="A233" s="200" t="s">
        <v>307</v>
      </c>
      <c r="B233" s="203">
        <v>39</v>
      </c>
      <c r="C233" s="200" t="s">
        <v>121</v>
      </c>
      <c r="D233" s="203" t="s">
        <v>188</v>
      </c>
      <c r="E233" s="200">
        <v>1110</v>
      </c>
      <c r="F233" s="221"/>
      <c r="G233" s="221"/>
      <c r="H233" s="200" t="s">
        <v>78</v>
      </c>
      <c r="I233" s="40">
        <v>19270</v>
      </c>
      <c r="J233" s="44">
        <v>2020</v>
      </c>
      <c r="K233" s="44" t="s">
        <v>17</v>
      </c>
      <c r="L233" s="44" t="s">
        <v>566</v>
      </c>
      <c r="M233" s="43">
        <v>0</v>
      </c>
      <c r="N233" s="44" t="s">
        <v>38</v>
      </c>
      <c r="O233" s="43">
        <v>0</v>
      </c>
      <c r="P233" s="44" t="s">
        <v>16</v>
      </c>
      <c r="Q233" s="43">
        <f t="shared" ref="Q233" si="100">SUM(O233,M233)</f>
        <v>0</v>
      </c>
      <c r="R233" s="43"/>
      <c r="S233" s="44"/>
      <c r="T233" s="43">
        <f t="shared" ref="T233" si="101">SUM(R233,Q233)</f>
        <v>0</v>
      </c>
    </row>
    <row r="234" spans="1:21" ht="12.75" customHeight="1" x14ac:dyDescent="0.3">
      <c r="A234" s="201"/>
      <c r="B234" s="204"/>
      <c r="C234" s="201"/>
      <c r="D234" s="204"/>
      <c r="E234" s="201"/>
      <c r="F234" s="223"/>
      <c r="G234" s="223"/>
      <c r="H234" s="201"/>
      <c r="I234" s="40">
        <v>19270</v>
      </c>
      <c r="J234" s="44">
        <v>2020</v>
      </c>
      <c r="K234" s="44" t="s">
        <v>17</v>
      </c>
      <c r="L234" s="44" t="s">
        <v>566</v>
      </c>
      <c r="M234" s="43">
        <v>500000</v>
      </c>
      <c r="N234" s="44" t="s">
        <v>364</v>
      </c>
      <c r="O234" s="43">
        <v>57227.24</v>
      </c>
      <c r="P234" s="44" t="s">
        <v>16</v>
      </c>
      <c r="Q234" s="43">
        <f t="shared" ref="Q234" si="102">SUM(O234,M234)</f>
        <v>557227.24</v>
      </c>
      <c r="R234" s="43"/>
      <c r="S234" s="44"/>
      <c r="T234" s="43">
        <f t="shared" ref="T234" si="103">SUM(R234,Q234)</f>
        <v>557227.24</v>
      </c>
    </row>
    <row r="235" spans="1:21" x14ac:dyDescent="0.3">
      <c r="A235" s="229"/>
      <c r="B235" s="225"/>
      <c r="C235" s="219"/>
      <c r="D235" s="210"/>
      <c r="E235" s="220"/>
      <c r="F235" s="237"/>
      <c r="G235" s="237"/>
      <c r="H235" s="220"/>
      <c r="I235" s="46"/>
      <c r="J235" s="51" t="s">
        <v>144</v>
      </c>
      <c r="K235" s="48"/>
      <c r="L235" s="48"/>
      <c r="M235" s="49">
        <f>SUM(M233:M234)</f>
        <v>500000</v>
      </c>
      <c r="N235" s="49"/>
      <c r="O235" s="49">
        <f t="shared" ref="O235:T235" si="104">SUM(O233:O234)</f>
        <v>57227.24</v>
      </c>
      <c r="P235" s="49"/>
      <c r="Q235" s="49">
        <f t="shared" si="104"/>
        <v>557227.24</v>
      </c>
      <c r="R235" s="49">
        <f t="shared" si="104"/>
        <v>0</v>
      </c>
      <c r="S235" s="49"/>
      <c r="T235" s="49">
        <f t="shared" si="104"/>
        <v>557227.24</v>
      </c>
      <c r="U235" s="106"/>
    </row>
    <row r="236" spans="1:21" ht="12.75" customHeight="1" x14ac:dyDescent="0.3">
      <c r="A236" s="200" t="s">
        <v>319</v>
      </c>
      <c r="B236" s="203">
        <v>40</v>
      </c>
      <c r="C236" s="200" t="s">
        <v>54</v>
      </c>
      <c r="D236" s="203" t="s">
        <v>188</v>
      </c>
      <c r="E236" s="200">
        <v>1130</v>
      </c>
      <c r="F236" s="221"/>
      <c r="G236" s="221"/>
      <c r="H236" s="200" t="s">
        <v>122</v>
      </c>
      <c r="I236" s="40">
        <v>19273</v>
      </c>
      <c r="J236" s="44">
        <v>2019</v>
      </c>
      <c r="K236" s="44" t="s">
        <v>17</v>
      </c>
      <c r="L236" s="44" t="s">
        <v>464</v>
      </c>
      <c r="M236" s="43">
        <v>80000</v>
      </c>
      <c r="N236" s="44" t="s">
        <v>38</v>
      </c>
      <c r="O236" s="43">
        <v>20000</v>
      </c>
      <c r="P236" s="44" t="s">
        <v>16</v>
      </c>
      <c r="Q236" s="43">
        <f t="shared" ref="Q236" si="105">SUM(O236,M236)</f>
        <v>100000</v>
      </c>
      <c r="R236" s="43"/>
      <c r="S236" s="44"/>
      <c r="T236" s="43">
        <f t="shared" ref="T236" si="106">SUM(R236,Q236)</f>
        <v>100000</v>
      </c>
      <c r="U236" s="106"/>
    </row>
    <row r="237" spans="1:21" ht="25.5" customHeight="1" x14ac:dyDescent="0.3">
      <c r="A237" s="229"/>
      <c r="B237" s="225"/>
      <c r="C237" s="219"/>
      <c r="D237" s="210"/>
      <c r="E237" s="219"/>
      <c r="F237" s="222"/>
      <c r="G237" s="222"/>
      <c r="H237" s="219"/>
      <c r="I237" s="46"/>
      <c r="J237" s="51" t="s">
        <v>144</v>
      </c>
      <c r="K237" s="48"/>
      <c r="L237" s="48"/>
      <c r="M237" s="49">
        <f>SUM(M236)</f>
        <v>80000</v>
      </c>
      <c r="N237" s="50"/>
      <c r="O237" s="49">
        <f t="shared" ref="O237:T237" si="107">SUM(O236)</f>
        <v>20000</v>
      </c>
      <c r="P237" s="50"/>
      <c r="Q237" s="49">
        <f t="shared" si="107"/>
        <v>100000</v>
      </c>
      <c r="R237" s="49">
        <f t="shared" si="107"/>
        <v>0</v>
      </c>
      <c r="S237" s="50"/>
      <c r="T237" s="49">
        <f t="shared" si="107"/>
        <v>100000</v>
      </c>
      <c r="U237" s="106"/>
    </row>
    <row r="238" spans="1:21" ht="12.75" customHeight="1" x14ac:dyDescent="0.3">
      <c r="A238" s="200" t="s">
        <v>320</v>
      </c>
      <c r="B238" s="203">
        <v>42</v>
      </c>
      <c r="C238" s="200" t="s">
        <v>49</v>
      </c>
      <c r="D238" s="203" t="s">
        <v>188</v>
      </c>
      <c r="E238" s="200" t="s">
        <v>71</v>
      </c>
      <c r="F238" s="221"/>
      <c r="G238" s="221"/>
      <c r="H238" s="200" t="s">
        <v>39</v>
      </c>
      <c r="I238" s="40">
        <v>19373</v>
      </c>
      <c r="J238" s="44">
        <v>2019</v>
      </c>
      <c r="K238" s="44" t="s">
        <v>17</v>
      </c>
      <c r="L238" s="44" t="s">
        <v>464</v>
      </c>
      <c r="M238" s="43">
        <v>260000</v>
      </c>
      <c r="N238" s="44" t="s">
        <v>536</v>
      </c>
      <c r="O238" s="43">
        <v>65000</v>
      </c>
      <c r="P238" s="44" t="s">
        <v>16</v>
      </c>
      <c r="Q238" s="43">
        <f t="shared" ref="Q238:Q241" si="108">SUM(O238,M238)</f>
        <v>325000</v>
      </c>
      <c r="R238" s="43"/>
      <c r="S238" s="44"/>
      <c r="T238" s="43">
        <f t="shared" ref="T238:T241" si="109">SUM(R238,Q238)</f>
        <v>325000</v>
      </c>
      <c r="U238" s="106"/>
    </row>
    <row r="239" spans="1:21" ht="12.75" customHeight="1" x14ac:dyDescent="0.3">
      <c r="A239" s="201"/>
      <c r="B239" s="204"/>
      <c r="C239" s="201"/>
      <c r="D239" s="209"/>
      <c r="E239" s="201"/>
      <c r="F239" s="223"/>
      <c r="G239" s="223"/>
      <c r="H239" s="201"/>
      <c r="I239" s="40">
        <v>20938</v>
      </c>
      <c r="J239" s="44">
        <v>2021</v>
      </c>
      <c r="K239" s="44" t="s">
        <v>17</v>
      </c>
      <c r="L239" s="44" t="s">
        <v>41</v>
      </c>
      <c r="M239" s="43">
        <v>120000</v>
      </c>
      <c r="N239" s="44" t="s">
        <v>536</v>
      </c>
      <c r="O239" s="43">
        <v>30000</v>
      </c>
      <c r="P239" s="44" t="s">
        <v>16</v>
      </c>
      <c r="Q239" s="43">
        <f t="shared" si="108"/>
        <v>150000</v>
      </c>
      <c r="R239" s="43"/>
      <c r="S239" s="44"/>
      <c r="T239" s="43">
        <f t="shared" si="109"/>
        <v>150000</v>
      </c>
      <c r="U239" s="106"/>
    </row>
    <row r="240" spans="1:21" ht="12.75" customHeight="1" x14ac:dyDescent="0.3">
      <c r="A240" s="228"/>
      <c r="B240" s="233"/>
      <c r="C240" s="231"/>
      <c r="D240" s="209"/>
      <c r="E240" s="231"/>
      <c r="F240" s="234"/>
      <c r="G240" s="234"/>
      <c r="H240" s="231"/>
      <c r="I240" s="40">
        <v>20939</v>
      </c>
      <c r="J240" s="44">
        <v>2021</v>
      </c>
      <c r="K240" s="44" t="s">
        <v>17</v>
      </c>
      <c r="L240" s="44" t="s">
        <v>41</v>
      </c>
      <c r="M240" s="43">
        <v>160000</v>
      </c>
      <c r="N240" s="44" t="s">
        <v>536</v>
      </c>
      <c r="O240" s="43">
        <v>40000</v>
      </c>
      <c r="P240" s="44" t="s">
        <v>16</v>
      </c>
      <c r="Q240" s="43">
        <f t="shared" si="108"/>
        <v>200000</v>
      </c>
      <c r="R240" s="43"/>
      <c r="S240" s="44"/>
      <c r="T240" s="43">
        <f t="shared" si="109"/>
        <v>200000</v>
      </c>
      <c r="U240" s="106"/>
    </row>
    <row r="241" spans="1:21" ht="12.75" customHeight="1" x14ac:dyDescent="0.3">
      <c r="A241" s="228"/>
      <c r="B241" s="233"/>
      <c r="C241" s="231"/>
      <c r="D241" s="209"/>
      <c r="E241" s="231"/>
      <c r="F241" s="234"/>
      <c r="G241" s="234"/>
      <c r="H241" s="231"/>
      <c r="I241" s="40">
        <v>20941</v>
      </c>
      <c r="J241" s="44">
        <v>2021</v>
      </c>
      <c r="K241" s="44" t="s">
        <v>17</v>
      </c>
      <c r="L241" s="44" t="s">
        <v>41</v>
      </c>
      <c r="M241" s="43">
        <v>240000</v>
      </c>
      <c r="N241" s="44" t="s">
        <v>536</v>
      </c>
      <c r="O241" s="43">
        <v>60000</v>
      </c>
      <c r="P241" s="44" t="s">
        <v>16</v>
      </c>
      <c r="Q241" s="43">
        <f t="shared" si="108"/>
        <v>300000</v>
      </c>
      <c r="R241" s="43"/>
      <c r="S241" s="44"/>
      <c r="T241" s="43">
        <f t="shared" si="109"/>
        <v>300000</v>
      </c>
    </row>
    <row r="242" spans="1:21" ht="12.75" customHeight="1" x14ac:dyDescent="0.3">
      <c r="A242" s="229"/>
      <c r="B242" s="225"/>
      <c r="C242" s="219"/>
      <c r="D242" s="210"/>
      <c r="E242" s="219"/>
      <c r="F242" s="222"/>
      <c r="G242" s="222"/>
      <c r="H242" s="219"/>
      <c r="I242" s="46"/>
      <c r="J242" s="51" t="s">
        <v>144</v>
      </c>
      <c r="K242" s="48"/>
      <c r="L242" s="48"/>
      <c r="M242" s="49">
        <f>SUM(M238:M241)</f>
        <v>780000</v>
      </c>
      <c r="N242" s="50"/>
      <c r="O242" s="49">
        <f t="shared" ref="O242:T242" si="110">SUM(O238:O241)</f>
        <v>195000</v>
      </c>
      <c r="P242" s="50"/>
      <c r="Q242" s="49">
        <f t="shared" si="110"/>
        <v>975000</v>
      </c>
      <c r="R242" s="49">
        <f t="shared" si="110"/>
        <v>0</v>
      </c>
      <c r="S242" s="50"/>
      <c r="T242" s="49">
        <f t="shared" si="110"/>
        <v>975000</v>
      </c>
    </row>
    <row r="243" spans="1:21" ht="12.75" customHeight="1" x14ac:dyDescent="0.3">
      <c r="A243" s="200" t="s">
        <v>462</v>
      </c>
      <c r="B243" s="203">
        <v>43</v>
      </c>
      <c r="C243" s="200" t="s">
        <v>463</v>
      </c>
      <c r="D243" s="203" t="s">
        <v>188</v>
      </c>
      <c r="E243" s="200" t="s">
        <v>72</v>
      </c>
      <c r="F243" s="221"/>
      <c r="G243" s="221"/>
      <c r="H243" s="200" t="s">
        <v>37</v>
      </c>
      <c r="I243" s="40">
        <v>19377</v>
      </c>
      <c r="J243" s="44">
        <v>2018</v>
      </c>
      <c r="K243" s="44" t="s">
        <v>17</v>
      </c>
      <c r="L243" s="44" t="s">
        <v>494</v>
      </c>
      <c r="M243" s="43">
        <v>4200000</v>
      </c>
      <c r="N243" s="44" t="s">
        <v>38</v>
      </c>
      <c r="O243" s="43">
        <v>1050000</v>
      </c>
      <c r="P243" s="44" t="s">
        <v>16</v>
      </c>
      <c r="Q243" s="43">
        <f>SUM(O243,M243)</f>
        <v>5250000</v>
      </c>
      <c r="R243" s="43"/>
      <c r="S243" s="44"/>
      <c r="T243" s="43">
        <f>SUM(R243,Q243)</f>
        <v>5250000</v>
      </c>
    </row>
    <row r="244" spans="1:21" ht="12.75" customHeight="1" x14ac:dyDescent="0.3">
      <c r="A244" s="201"/>
      <c r="B244" s="204"/>
      <c r="C244" s="201"/>
      <c r="D244" s="204"/>
      <c r="E244" s="201"/>
      <c r="F244" s="223"/>
      <c r="G244" s="223"/>
      <c r="H244" s="201"/>
      <c r="I244" s="40">
        <v>21534</v>
      </c>
      <c r="J244" s="44">
        <v>2020</v>
      </c>
      <c r="K244" s="44" t="s">
        <v>17</v>
      </c>
      <c r="L244" s="44" t="s">
        <v>618</v>
      </c>
      <c r="M244" s="43">
        <v>4200000</v>
      </c>
      <c r="N244" s="44" t="s">
        <v>38</v>
      </c>
      <c r="O244" s="43">
        <v>1050000</v>
      </c>
      <c r="P244" s="44" t="s">
        <v>16</v>
      </c>
      <c r="Q244" s="43">
        <f>SUM(O244,M244)</f>
        <v>5250000</v>
      </c>
      <c r="R244" s="43"/>
      <c r="S244" s="44"/>
      <c r="T244" s="43">
        <f>SUM(R244,Q244)</f>
        <v>5250000</v>
      </c>
    </row>
    <row r="245" spans="1:21" ht="12.75" customHeight="1" x14ac:dyDescent="0.3">
      <c r="A245" s="201"/>
      <c r="B245" s="204"/>
      <c r="C245" s="201"/>
      <c r="D245" s="204"/>
      <c r="E245" s="201"/>
      <c r="F245" s="223"/>
      <c r="G245" s="223"/>
      <c r="H245" s="201"/>
      <c r="I245" s="40">
        <v>21535</v>
      </c>
      <c r="J245" s="44">
        <v>2021</v>
      </c>
      <c r="K245" s="44" t="s">
        <v>17</v>
      </c>
      <c r="L245" s="44" t="s">
        <v>41</v>
      </c>
      <c r="M245" s="43">
        <v>4200000</v>
      </c>
      <c r="N245" s="44" t="s">
        <v>38</v>
      </c>
      <c r="O245" s="43">
        <v>1050000</v>
      </c>
      <c r="P245" s="44" t="s">
        <v>16</v>
      </c>
      <c r="Q245" s="43">
        <f>SUM(O245,M245)</f>
        <v>5250000</v>
      </c>
      <c r="R245" s="43"/>
      <c r="S245" s="44"/>
      <c r="T245" s="43">
        <f>SUM(R245,Q245)</f>
        <v>5250000</v>
      </c>
    </row>
    <row r="246" spans="1:21" ht="12.75" customHeight="1" x14ac:dyDescent="0.3">
      <c r="A246" s="219"/>
      <c r="B246" s="205"/>
      <c r="C246" s="219"/>
      <c r="D246" s="210"/>
      <c r="E246" s="219"/>
      <c r="F246" s="222"/>
      <c r="G246" s="222"/>
      <c r="H246" s="219"/>
      <c r="I246" s="46"/>
      <c r="J246" s="51" t="s">
        <v>144</v>
      </c>
      <c r="K246" s="48"/>
      <c r="L246" s="48"/>
      <c r="M246" s="49">
        <f>SUM(M243:M245)</f>
        <v>12600000</v>
      </c>
      <c r="N246" s="49">
        <f t="shared" ref="N246:T246" si="111">SUM(N243:N245)</f>
        <v>0</v>
      </c>
      <c r="O246" s="49">
        <f t="shared" si="111"/>
        <v>3150000</v>
      </c>
      <c r="P246" s="49">
        <f t="shared" si="111"/>
        <v>0</v>
      </c>
      <c r="Q246" s="49">
        <f t="shared" si="111"/>
        <v>15750000</v>
      </c>
      <c r="R246" s="49">
        <f t="shared" si="111"/>
        <v>0</v>
      </c>
      <c r="S246" s="49">
        <f t="shared" si="111"/>
        <v>0</v>
      </c>
      <c r="T246" s="49">
        <f t="shared" si="111"/>
        <v>15750000</v>
      </c>
    </row>
    <row r="247" spans="1:21" ht="12.75" customHeight="1" x14ac:dyDescent="0.3">
      <c r="A247" s="200" t="s">
        <v>321</v>
      </c>
      <c r="B247" s="203">
        <v>44</v>
      </c>
      <c r="C247" s="200" t="s">
        <v>619</v>
      </c>
      <c r="D247" s="203" t="s">
        <v>188</v>
      </c>
      <c r="E247" s="200" t="s">
        <v>73</v>
      </c>
      <c r="F247" s="221"/>
      <c r="G247" s="221"/>
      <c r="H247" s="200" t="s">
        <v>36</v>
      </c>
      <c r="I247" s="40">
        <v>19395</v>
      </c>
      <c r="J247" s="44">
        <v>2019</v>
      </c>
      <c r="K247" s="44" t="s">
        <v>17</v>
      </c>
      <c r="L247" s="44" t="s">
        <v>464</v>
      </c>
      <c r="M247" s="43">
        <v>81700</v>
      </c>
      <c r="N247" s="44" t="s">
        <v>38</v>
      </c>
      <c r="O247" s="43">
        <v>20425</v>
      </c>
      <c r="P247" s="44" t="s">
        <v>16</v>
      </c>
      <c r="Q247" s="43">
        <f t="shared" ref="Q247:Q250" si="112">SUM(O247,M247)</f>
        <v>102125</v>
      </c>
      <c r="R247" s="43"/>
      <c r="S247" s="44"/>
      <c r="T247" s="43">
        <f t="shared" ref="T247:T250" si="113">SUM(R247,Q247)</f>
        <v>102125</v>
      </c>
    </row>
    <row r="248" spans="1:21" ht="12.75" customHeight="1" x14ac:dyDescent="0.3">
      <c r="A248" s="201"/>
      <c r="B248" s="204"/>
      <c r="C248" s="201"/>
      <c r="D248" s="209"/>
      <c r="E248" s="201"/>
      <c r="F248" s="223"/>
      <c r="G248" s="223"/>
      <c r="H248" s="201"/>
      <c r="I248" s="40">
        <v>20944</v>
      </c>
      <c r="J248" s="44">
        <v>2021</v>
      </c>
      <c r="K248" s="44" t="s">
        <v>17</v>
      </c>
      <c r="L248" s="44" t="s">
        <v>41</v>
      </c>
      <c r="M248" s="43">
        <v>0</v>
      </c>
      <c r="N248" s="44" t="s">
        <v>38</v>
      </c>
      <c r="O248" s="43">
        <v>0</v>
      </c>
      <c r="P248" s="44" t="s">
        <v>16</v>
      </c>
      <c r="Q248" s="43">
        <f t="shared" si="112"/>
        <v>0</v>
      </c>
      <c r="R248" s="43">
        <v>150000</v>
      </c>
      <c r="S248" s="44" t="s">
        <v>554</v>
      </c>
      <c r="T248" s="43">
        <f t="shared" si="113"/>
        <v>150000</v>
      </c>
    </row>
    <row r="249" spans="1:21" ht="12.75" customHeight="1" x14ac:dyDescent="0.3">
      <c r="A249" s="228"/>
      <c r="B249" s="233"/>
      <c r="C249" s="231"/>
      <c r="D249" s="209"/>
      <c r="E249" s="231"/>
      <c r="F249" s="234"/>
      <c r="G249" s="234"/>
      <c r="H249" s="231"/>
      <c r="I249" s="40">
        <v>20945</v>
      </c>
      <c r="J249" s="44">
        <v>2021</v>
      </c>
      <c r="K249" s="44" t="s">
        <v>17</v>
      </c>
      <c r="L249" s="44" t="s">
        <v>41</v>
      </c>
      <c r="M249" s="43">
        <v>0</v>
      </c>
      <c r="N249" s="44" t="s">
        <v>38</v>
      </c>
      <c r="O249" s="43">
        <v>0</v>
      </c>
      <c r="P249" s="44" t="s">
        <v>16</v>
      </c>
      <c r="Q249" s="43">
        <f t="shared" si="112"/>
        <v>0</v>
      </c>
      <c r="R249" s="43">
        <v>150000</v>
      </c>
      <c r="S249" s="44" t="s">
        <v>554</v>
      </c>
      <c r="T249" s="43">
        <f t="shared" si="113"/>
        <v>150000</v>
      </c>
    </row>
    <row r="250" spans="1:21" ht="12.75" customHeight="1" x14ac:dyDescent="0.3">
      <c r="A250" s="228"/>
      <c r="B250" s="233"/>
      <c r="C250" s="231"/>
      <c r="D250" s="209"/>
      <c r="E250" s="231"/>
      <c r="F250" s="234"/>
      <c r="G250" s="234"/>
      <c r="H250" s="231"/>
      <c r="I250" s="40">
        <v>20946</v>
      </c>
      <c r="J250" s="44">
        <v>2021</v>
      </c>
      <c r="K250" s="44" t="s">
        <v>17</v>
      </c>
      <c r="L250" s="44" t="s">
        <v>41</v>
      </c>
      <c r="M250" s="43">
        <v>0</v>
      </c>
      <c r="N250" s="44" t="s">
        <v>38</v>
      </c>
      <c r="O250" s="43">
        <v>0</v>
      </c>
      <c r="P250" s="44" t="s">
        <v>16</v>
      </c>
      <c r="Q250" s="43">
        <f t="shared" si="112"/>
        <v>0</v>
      </c>
      <c r="R250" s="43">
        <v>150000</v>
      </c>
      <c r="S250" s="44" t="s">
        <v>554</v>
      </c>
      <c r="T250" s="43">
        <f t="shared" si="113"/>
        <v>150000</v>
      </c>
    </row>
    <row r="251" spans="1:21" ht="12.75" customHeight="1" x14ac:dyDescent="0.3">
      <c r="A251" s="229"/>
      <c r="B251" s="225"/>
      <c r="C251" s="219"/>
      <c r="D251" s="210"/>
      <c r="E251" s="219"/>
      <c r="F251" s="222"/>
      <c r="G251" s="222"/>
      <c r="H251" s="219"/>
      <c r="I251" s="46"/>
      <c r="J251" s="51" t="s">
        <v>144</v>
      </c>
      <c r="K251" s="48"/>
      <c r="L251" s="48"/>
      <c r="M251" s="49">
        <f>SUM(M247:M250)</f>
        <v>81700</v>
      </c>
      <c r="N251" s="50"/>
      <c r="O251" s="49">
        <f t="shared" ref="O251:T251" si="114">SUM(O247:O250)</f>
        <v>20425</v>
      </c>
      <c r="P251" s="50"/>
      <c r="Q251" s="49">
        <f t="shared" si="114"/>
        <v>102125</v>
      </c>
      <c r="R251" s="49">
        <f t="shared" si="114"/>
        <v>450000</v>
      </c>
      <c r="S251" s="50"/>
      <c r="T251" s="49">
        <f t="shared" si="114"/>
        <v>552125</v>
      </c>
      <c r="U251" s="106"/>
    </row>
    <row r="252" spans="1:21" ht="12.75" customHeight="1" x14ac:dyDescent="0.3">
      <c r="A252" s="200" t="s">
        <v>322</v>
      </c>
      <c r="B252" s="203">
        <v>45</v>
      </c>
      <c r="C252" s="200" t="s">
        <v>595</v>
      </c>
      <c r="D252" s="203" t="s">
        <v>188</v>
      </c>
      <c r="E252" s="200" t="s">
        <v>80</v>
      </c>
      <c r="F252" s="221"/>
      <c r="G252" s="221"/>
      <c r="H252" s="200" t="s">
        <v>115</v>
      </c>
      <c r="I252" s="40">
        <v>19381</v>
      </c>
      <c r="J252" s="44">
        <v>2019</v>
      </c>
      <c r="K252" s="44" t="s">
        <v>17</v>
      </c>
      <c r="L252" s="44" t="s">
        <v>491</v>
      </c>
      <c r="M252" s="43">
        <v>469645</v>
      </c>
      <c r="N252" s="44" t="s">
        <v>81</v>
      </c>
      <c r="O252" s="43">
        <v>101260</v>
      </c>
      <c r="P252" s="44" t="s">
        <v>16</v>
      </c>
      <c r="Q252" s="43">
        <f t="shared" ref="Q252" si="115">SUM(O252,M252)</f>
        <v>570905</v>
      </c>
      <c r="R252" s="43"/>
      <c r="S252" s="44"/>
      <c r="T252" s="43">
        <f t="shared" ref="T252" si="116">SUM(R252,Q252)</f>
        <v>570905</v>
      </c>
      <c r="U252" s="106"/>
    </row>
    <row r="253" spans="1:21" ht="30" customHeight="1" x14ac:dyDescent="0.3">
      <c r="A253" s="219"/>
      <c r="B253" s="225"/>
      <c r="C253" s="219"/>
      <c r="D253" s="210"/>
      <c r="E253" s="219"/>
      <c r="F253" s="222"/>
      <c r="G253" s="222"/>
      <c r="H253" s="219"/>
      <c r="I253" s="46"/>
      <c r="J253" s="51" t="s">
        <v>144</v>
      </c>
      <c r="K253" s="48"/>
      <c r="L253" s="48"/>
      <c r="M253" s="49">
        <f>SUM(M252:M252)</f>
        <v>469645</v>
      </c>
      <c r="N253" s="50"/>
      <c r="O253" s="49">
        <f>SUM(O252:O252)</f>
        <v>101260</v>
      </c>
      <c r="P253" s="50"/>
      <c r="Q253" s="49">
        <f>SUM(Q252:Q252)</f>
        <v>570905</v>
      </c>
      <c r="R253" s="49">
        <f>SUM(R252:R252)</f>
        <v>0</v>
      </c>
      <c r="S253" s="50"/>
      <c r="T253" s="49">
        <f>SUM(T252:T252)</f>
        <v>570905</v>
      </c>
      <c r="U253" s="106"/>
    </row>
    <row r="254" spans="1:21" ht="12.75" customHeight="1" x14ac:dyDescent="0.3">
      <c r="A254" s="200" t="s">
        <v>610</v>
      </c>
      <c r="B254" s="203">
        <v>156</v>
      </c>
      <c r="C254" s="200" t="s">
        <v>611</v>
      </c>
      <c r="D254" s="203" t="s">
        <v>188</v>
      </c>
      <c r="E254" s="200" t="s">
        <v>80</v>
      </c>
      <c r="F254" s="221"/>
      <c r="G254" s="221"/>
      <c r="H254" s="200" t="s">
        <v>115</v>
      </c>
      <c r="I254" s="40">
        <v>22203</v>
      </c>
      <c r="J254" s="44">
        <v>2020</v>
      </c>
      <c r="K254" s="44" t="s">
        <v>17</v>
      </c>
      <c r="L254" s="44" t="s">
        <v>618</v>
      </c>
      <c r="M254" s="43">
        <v>522432</v>
      </c>
      <c r="N254" s="44" t="s">
        <v>612</v>
      </c>
      <c r="O254" s="43">
        <v>130608</v>
      </c>
      <c r="P254" s="44" t="s">
        <v>16</v>
      </c>
      <c r="Q254" s="43">
        <f t="shared" ref="Q254" si="117">SUM(O254,M254)</f>
        <v>653040</v>
      </c>
      <c r="R254" s="43"/>
      <c r="S254" s="44"/>
      <c r="T254" s="43">
        <f t="shared" ref="T254" si="118">SUM(R254,Q254)</f>
        <v>653040</v>
      </c>
      <c r="U254" s="106"/>
    </row>
    <row r="255" spans="1:21" ht="30" customHeight="1" x14ac:dyDescent="0.3">
      <c r="A255" s="219"/>
      <c r="B255" s="205"/>
      <c r="C255" s="219"/>
      <c r="D255" s="210"/>
      <c r="E255" s="219"/>
      <c r="F255" s="222"/>
      <c r="G255" s="222"/>
      <c r="H255" s="219"/>
      <c r="I255" s="46"/>
      <c r="J255" s="51" t="s">
        <v>144</v>
      </c>
      <c r="K255" s="48"/>
      <c r="L255" s="48"/>
      <c r="M255" s="49">
        <f>SUM(M254:M254)</f>
        <v>522432</v>
      </c>
      <c r="N255" s="50"/>
      <c r="O255" s="49">
        <f>SUM(O254:O254)</f>
        <v>130608</v>
      </c>
      <c r="P255" s="50"/>
      <c r="Q255" s="49">
        <f>SUM(Q254:Q254)</f>
        <v>653040</v>
      </c>
      <c r="R255" s="49">
        <f>SUM(R254:R254)</f>
        <v>0</v>
      </c>
      <c r="S255" s="50"/>
      <c r="T255" s="49">
        <f>SUM(T254:T254)</f>
        <v>653040</v>
      </c>
      <c r="U255" s="106"/>
    </row>
    <row r="256" spans="1:21" x14ac:dyDescent="0.3">
      <c r="A256" s="200" t="s">
        <v>323</v>
      </c>
      <c r="B256" s="203">
        <v>46</v>
      </c>
      <c r="C256" s="200" t="s">
        <v>123</v>
      </c>
      <c r="D256" s="203" t="s">
        <v>199</v>
      </c>
      <c r="E256" s="200" t="s">
        <v>82</v>
      </c>
      <c r="F256" s="221"/>
      <c r="G256" s="221"/>
      <c r="H256" s="200" t="s">
        <v>130</v>
      </c>
      <c r="I256" s="136">
        <v>20947</v>
      </c>
      <c r="J256" s="40">
        <v>2020</v>
      </c>
      <c r="K256" s="44" t="s">
        <v>19</v>
      </c>
      <c r="L256" s="44" t="s">
        <v>618</v>
      </c>
      <c r="M256" s="43">
        <v>0</v>
      </c>
      <c r="N256" s="44"/>
      <c r="O256" s="43">
        <v>0</v>
      </c>
      <c r="P256" s="44"/>
      <c r="Q256" s="43">
        <v>0</v>
      </c>
      <c r="R256" s="43">
        <v>330000</v>
      </c>
      <c r="S256" s="44" t="s">
        <v>16</v>
      </c>
      <c r="T256" s="43">
        <f>SUM(Q256:R256)</f>
        <v>330000</v>
      </c>
    </row>
    <row r="257" spans="1:21" x14ac:dyDescent="0.3">
      <c r="A257" s="201"/>
      <c r="B257" s="204"/>
      <c r="C257" s="201"/>
      <c r="D257" s="209"/>
      <c r="E257" s="201"/>
      <c r="F257" s="223"/>
      <c r="G257" s="223"/>
      <c r="H257" s="201"/>
      <c r="I257" s="136">
        <v>20947</v>
      </c>
      <c r="J257" s="40">
        <v>2020</v>
      </c>
      <c r="K257" s="44" t="s">
        <v>2</v>
      </c>
      <c r="L257" s="44" t="s">
        <v>618</v>
      </c>
      <c r="M257" s="43">
        <v>1000000</v>
      </c>
      <c r="N257" s="44" t="s">
        <v>38</v>
      </c>
      <c r="O257" s="43">
        <v>250000</v>
      </c>
      <c r="P257" s="44" t="s">
        <v>16</v>
      </c>
      <c r="Q257" s="43">
        <f>SUM(O257,M257)</f>
        <v>1250000</v>
      </c>
      <c r="R257" s="43"/>
      <c r="S257" s="44"/>
      <c r="T257" s="43">
        <f t="shared" ref="T257:T260" si="119">SUM(Q257:R257)</f>
        <v>1250000</v>
      </c>
    </row>
    <row r="258" spans="1:21" x14ac:dyDescent="0.3">
      <c r="A258" s="201"/>
      <c r="B258" s="204"/>
      <c r="C258" s="201"/>
      <c r="D258" s="209"/>
      <c r="E258" s="201"/>
      <c r="F258" s="223"/>
      <c r="G258" s="223"/>
      <c r="H258" s="201"/>
      <c r="I258" s="136">
        <v>20947</v>
      </c>
      <c r="J258" s="40">
        <v>2020</v>
      </c>
      <c r="K258" s="44" t="s">
        <v>25</v>
      </c>
      <c r="L258" s="44" t="s">
        <v>618</v>
      </c>
      <c r="M258" s="43">
        <v>2000000</v>
      </c>
      <c r="N258" s="44" t="s">
        <v>38</v>
      </c>
      <c r="O258" s="43">
        <v>500000</v>
      </c>
      <c r="P258" s="44" t="s">
        <v>16</v>
      </c>
      <c r="Q258" s="43">
        <f t="shared" ref="Q258:Q259" si="120">SUM(O258,M258)</f>
        <v>2500000</v>
      </c>
      <c r="R258" s="43">
        <v>3000000</v>
      </c>
      <c r="S258" s="44" t="s">
        <v>553</v>
      </c>
      <c r="T258" s="43">
        <f t="shared" si="119"/>
        <v>5500000</v>
      </c>
    </row>
    <row r="259" spans="1:21" x14ac:dyDescent="0.3">
      <c r="A259" s="201"/>
      <c r="B259" s="204"/>
      <c r="C259" s="201"/>
      <c r="D259" s="209"/>
      <c r="E259" s="201"/>
      <c r="F259" s="223"/>
      <c r="G259" s="223"/>
      <c r="H259" s="201"/>
      <c r="I259" s="136">
        <v>20947</v>
      </c>
      <c r="J259" s="40">
        <v>2020</v>
      </c>
      <c r="K259" s="44" t="s">
        <v>25</v>
      </c>
      <c r="L259" s="44" t="s">
        <v>618</v>
      </c>
      <c r="M259" s="43">
        <v>600000</v>
      </c>
      <c r="N259" s="44" t="s">
        <v>291</v>
      </c>
      <c r="O259" s="43">
        <v>68672.679999999993</v>
      </c>
      <c r="P259" s="44" t="s">
        <v>16</v>
      </c>
      <c r="Q259" s="43">
        <f t="shared" si="120"/>
        <v>668672.67999999993</v>
      </c>
      <c r="R259" s="43">
        <v>2851327.32</v>
      </c>
      <c r="S259" s="44" t="s">
        <v>16</v>
      </c>
      <c r="T259" s="43">
        <f t="shared" si="119"/>
        <v>3520000</v>
      </c>
    </row>
    <row r="260" spans="1:21" x14ac:dyDescent="0.3">
      <c r="A260" s="201"/>
      <c r="B260" s="204"/>
      <c r="C260" s="201"/>
      <c r="D260" s="209"/>
      <c r="E260" s="201"/>
      <c r="F260" s="223"/>
      <c r="G260" s="223"/>
      <c r="H260" s="201"/>
      <c r="I260" s="136">
        <v>20947</v>
      </c>
      <c r="J260" s="40">
        <v>2018</v>
      </c>
      <c r="K260" s="44" t="s">
        <v>17</v>
      </c>
      <c r="L260" s="44" t="s">
        <v>42</v>
      </c>
      <c r="M260" s="43"/>
      <c r="N260" s="44"/>
      <c r="O260" s="43"/>
      <c r="P260" s="44"/>
      <c r="Q260" s="43"/>
      <c r="R260" s="43"/>
      <c r="S260" s="44"/>
      <c r="T260" s="43">
        <f t="shared" si="119"/>
        <v>0</v>
      </c>
    </row>
    <row r="261" spans="1:21" ht="12" customHeight="1" x14ac:dyDescent="0.3">
      <c r="A261" s="219"/>
      <c r="B261" s="225"/>
      <c r="C261" s="219"/>
      <c r="D261" s="210"/>
      <c r="E261" s="219"/>
      <c r="F261" s="222"/>
      <c r="G261" s="222"/>
      <c r="H261" s="219"/>
      <c r="I261" s="46"/>
      <c r="J261" s="51" t="s">
        <v>144</v>
      </c>
      <c r="K261" s="48"/>
      <c r="L261" s="48"/>
      <c r="M261" s="49">
        <f>SUM(M256:M260)</f>
        <v>3600000</v>
      </c>
      <c r="N261" s="49"/>
      <c r="O261" s="49">
        <f t="shared" ref="O261:T261" si="121">SUM(O256:O260)</f>
        <v>818672.67999999993</v>
      </c>
      <c r="P261" s="49"/>
      <c r="Q261" s="49">
        <f t="shared" si="121"/>
        <v>4418672.68</v>
      </c>
      <c r="R261" s="49">
        <f t="shared" si="121"/>
        <v>6181327.3200000003</v>
      </c>
      <c r="S261" s="49"/>
      <c r="T261" s="49">
        <f t="shared" si="121"/>
        <v>10600000</v>
      </c>
    </row>
    <row r="262" spans="1:21" x14ac:dyDescent="0.3">
      <c r="A262" s="200" t="s">
        <v>596</v>
      </c>
      <c r="B262" s="203">
        <v>47</v>
      </c>
      <c r="C262" s="200" t="s">
        <v>325</v>
      </c>
      <c r="D262" s="203" t="s">
        <v>199</v>
      </c>
      <c r="E262" s="200" t="s">
        <v>83</v>
      </c>
      <c r="F262" s="221"/>
      <c r="G262" s="221"/>
      <c r="H262" s="200" t="s">
        <v>84</v>
      </c>
      <c r="I262" s="40">
        <v>18862</v>
      </c>
      <c r="J262" s="44">
        <v>2016</v>
      </c>
      <c r="K262" s="44" t="s">
        <v>2</v>
      </c>
      <c r="L262" s="44" t="s">
        <v>42</v>
      </c>
      <c r="M262" s="43">
        <v>0</v>
      </c>
      <c r="N262" s="44"/>
      <c r="O262" s="43">
        <v>0</v>
      </c>
      <c r="P262" s="44"/>
      <c r="Q262" s="43">
        <f t="shared" ref="Q262:Q263" si="122">SUM(O262,M262)</f>
        <v>0</v>
      </c>
      <c r="R262" s="43"/>
      <c r="S262" s="44"/>
      <c r="T262" s="43">
        <f t="shared" ref="T262:T263" si="123">SUM(R262,Q262)</f>
        <v>0</v>
      </c>
      <c r="U262" s="106"/>
    </row>
    <row r="263" spans="1:21" x14ac:dyDescent="0.3">
      <c r="A263" s="201"/>
      <c r="B263" s="204"/>
      <c r="C263" s="201"/>
      <c r="D263" s="209"/>
      <c r="E263" s="201"/>
      <c r="F263" s="223"/>
      <c r="G263" s="223"/>
      <c r="H263" s="201"/>
      <c r="I263" s="40">
        <v>18862</v>
      </c>
      <c r="J263" s="44">
        <v>2018</v>
      </c>
      <c r="K263" s="44" t="s">
        <v>19</v>
      </c>
      <c r="L263" s="44" t="s">
        <v>324</v>
      </c>
      <c r="M263" s="43">
        <v>2000000</v>
      </c>
      <c r="N263" s="44" t="s">
        <v>165</v>
      </c>
      <c r="O263" s="43">
        <v>228909</v>
      </c>
      <c r="P263" s="44" t="s">
        <v>16</v>
      </c>
      <c r="Q263" s="43">
        <f t="shared" si="122"/>
        <v>2228909</v>
      </c>
      <c r="R263" s="43">
        <v>21091</v>
      </c>
      <c r="S263" s="44" t="s">
        <v>16</v>
      </c>
      <c r="T263" s="43">
        <f t="shared" si="123"/>
        <v>2250000</v>
      </c>
      <c r="U263" s="106"/>
    </row>
    <row r="264" spans="1:21" x14ac:dyDescent="0.3">
      <c r="A264" s="229"/>
      <c r="B264" s="225"/>
      <c r="C264" s="219"/>
      <c r="D264" s="210"/>
      <c r="E264" s="219"/>
      <c r="F264" s="222"/>
      <c r="G264" s="222"/>
      <c r="H264" s="219"/>
      <c r="I264" s="46"/>
      <c r="J264" s="51" t="s">
        <v>144</v>
      </c>
      <c r="K264" s="48"/>
      <c r="L264" s="48"/>
      <c r="M264" s="49">
        <f>SUM(M262:M263)</f>
        <v>2000000</v>
      </c>
      <c r="N264" s="50"/>
      <c r="O264" s="49">
        <f t="shared" ref="O264:T264" si="124">SUM(O262:O263)</f>
        <v>228909</v>
      </c>
      <c r="P264" s="50"/>
      <c r="Q264" s="49">
        <f t="shared" si="124"/>
        <v>2228909</v>
      </c>
      <c r="R264" s="49">
        <f t="shared" si="124"/>
        <v>21091</v>
      </c>
      <c r="S264" s="50"/>
      <c r="T264" s="49">
        <f t="shared" si="124"/>
        <v>2250000</v>
      </c>
    </row>
    <row r="265" spans="1:21" x14ac:dyDescent="0.3">
      <c r="A265" s="200" t="s">
        <v>326</v>
      </c>
      <c r="B265" s="203">
        <v>48</v>
      </c>
      <c r="C265" s="200" t="s">
        <v>189</v>
      </c>
      <c r="D265" s="203" t="s">
        <v>188</v>
      </c>
      <c r="E265" s="200">
        <v>1110</v>
      </c>
      <c r="F265" s="221"/>
      <c r="G265" s="221"/>
      <c r="H265" s="200" t="s">
        <v>115</v>
      </c>
      <c r="I265" s="136">
        <v>20950</v>
      </c>
      <c r="J265" s="40">
        <v>2018</v>
      </c>
      <c r="K265" s="44" t="s">
        <v>17</v>
      </c>
      <c r="L265" s="44" t="s">
        <v>490</v>
      </c>
      <c r="M265" s="43">
        <v>582947</v>
      </c>
      <c r="N265" s="44" t="s">
        <v>86</v>
      </c>
      <c r="O265" s="43">
        <v>145737</v>
      </c>
      <c r="P265" s="44" t="s">
        <v>16</v>
      </c>
      <c r="Q265" s="43">
        <f>SUM(O265,M265)</f>
        <v>728684</v>
      </c>
      <c r="R265" s="43"/>
      <c r="S265" s="44"/>
      <c r="T265" s="43">
        <f>SUM(R265,Q265)</f>
        <v>728684</v>
      </c>
    </row>
    <row r="266" spans="1:21" x14ac:dyDescent="0.3">
      <c r="A266" s="201"/>
      <c r="B266" s="204"/>
      <c r="C266" s="201"/>
      <c r="D266" s="209"/>
      <c r="E266" s="201"/>
      <c r="F266" s="223"/>
      <c r="G266" s="223"/>
      <c r="H266" s="201"/>
      <c r="I266" s="136">
        <v>20950</v>
      </c>
      <c r="J266" s="40">
        <v>2018</v>
      </c>
      <c r="K266" s="44" t="s">
        <v>17</v>
      </c>
      <c r="L266" s="44" t="s">
        <v>490</v>
      </c>
      <c r="M266" s="43">
        <v>1336346</v>
      </c>
      <c r="N266" s="44" t="s">
        <v>81</v>
      </c>
      <c r="O266" s="43">
        <v>334087</v>
      </c>
      <c r="P266" s="44" t="s">
        <v>16</v>
      </c>
      <c r="Q266" s="43">
        <f>SUM(O266,M266)</f>
        <v>1670433</v>
      </c>
      <c r="R266" s="43"/>
      <c r="S266" s="44"/>
      <c r="T266" s="43">
        <f>SUM(Q266:R266)</f>
        <v>1670433</v>
      </c>
    </row>
    <row r="267" spans="1:21" x14ac:dyDescent="0.3">
      <c r="A267" s="201"/>
      <c r="B267" s="204"/>
      <c r="C267" s="201"/>
      <c r="D267" s="209"/>
      <c r="E267" s="201"/>
      <c r="F267" s="223"/>
      <c r="G267" s="223"/>
      <c r="H267" s="201"/>
      <c r="I267" s="136">
        <v>20951</v>
      </c>
      <c r="J267" s="40">
        <v>2019</v>
      </c>
      <c r="K267" s="44" t="s">
        <v>17</v>
      </c>
      <c r="L267" s="44" t="s">
        <v>567</v>
      </c>
      <c r="M267" s="43">
        <v>608058.4</v>
      </c>
      <c r="N267" s="44" t="s">
        <v>535</v>
      </c>
      <c r="O267" s="43">
        <v>152014.6</v>
      </c>
      <c r="P267" s="44" t="s">
        <v>16</v>
      </c>
      <c r="Q267" s="43">
        <f>SUM(O267,M267)</f>
        <v>760073</v>
      </c>
      <c r="R267" s="43"/>
      <c r="S267" s="44"/>
      <c r="T267" s="43">
        <f>SUM(R267,Q267)</f>
        <v>760073</v>
      </c>
    </row>
    <row r="268" spans="1:21" x14ac:dyDescent="0.3">
      <c r="A268" s="219"/>
      <c r="B268" s="205"/>
      <c r="C268" s="219"/>
      <c r="D268" s="210"/>
      <c r="E268" s="219"/>
      <c r="F268" s="222"/>
      <c r="G268" s="222"/>
      <c r="H268" s="219"/>
      <c r="I268" s="46"/>
      <c r="J268" s="51" t="s">
        <v>144</v>
      </c>
      <c r="K268" s="48"/>
      <c r="L268" s="48"/>
      <c r="M268" s="49">
        <f>SUM(M265:M267)</f>
        <v>2527351.4</v>
      </c>
      <c r="N268" s="50"/>
      <c r="O268" s="49">
        <f t="shared" ref="O268" si="125">SUM(O265:O267)</f>
        <v>631838.6</v>
      </c>
      <c r="P268" s="50"/>
      <c r="Q268" s="49">
        <f t="shared" ref="Q268:R268" si="126">SUM(Q265:Q267)</f>
        <v>3159190</v>
      </c>
      <c r="R268" s="49">
        <f t="shared" si="126"/>
        <v>0</v>
      </c>
      <c r="S268" s="50"/>
      <c r="T268" s="49">
        <f t="shared" ref="T268" si="127">SUM(T265:T267)</f>
        <v>3159190</v>
      </c>
    </row>
    <row r="269" spans="1:21" x14ac:dyDescent="0.3">
      <c r="A269" s="200" t="s">
        <v>327</v>
      </c>
      <c r="B269" s="203">
        <v>49</v>
      </c>
      <c r="C269" s="200" t="s">
        <v>87</v>
      </c>
      <c r="D269" s="203" t="s">
        <v>188</v>
      </c>
      <c r="E269" s="200" t="s">
        <v>88</v>
      </c>
      <c r="F269" s="221"/>
      <c r="G269" s="221"/>
      <c r="H269" s="200" t="s">
        <v>78</v>
      </c>
      <c r="I269" s="141">
        <v>20952</v>
      </c>
      <c r="J269" s="40">
        <v>2019</v>
      </c>
      <c r="K269" s="44" t="s">
        <v>17</v>
      </c>
      <c r="L269" s="44" t="s">
        <v>464</v>
      </c>
      <c r="M269" s="43">
        <v>4200000</v>
      </c>
      <c r="N269" s="44" t="s">
        <v>38</v>
      </c>
      <c r="O269" s="43">
        <v>1050000</v>
      </c>
      <c r="P269" s="44" t="s">
        <v>16</v>
      </c>
      <c r="Q269" s="43">
        <f>SUM(O269,M269)</f>
        <v>5250000</v>
      </c>
      <c r="R269" s="43"/>
      <c r="S269" s="44"/>
      <c r="T269" s="43">
        <f>SUM(R269,Q269)</f>
        <v>5250000</v>
      </c>
      <c r="U269" s="106"/>
    </row>
    <row r="270" spans="1:21" ht="25.5" customHeight="1" x14ac:dyDescent="0.3">
      <c r="A270" s="229"/>
      <c r="B270" s="225"/>
      <c r="C270" s="219"/>
      <c r="D270" s="210"/>
      <c r="E270" s="219"/>
      <c r="F270" s="222"/>
      <c r="G270" s="222"/>
      <c r="H270" s="219"/>
      <c r="I270" s="46"/>
      <c r="J270" s="51" t="s">
        <v>144</v>
      </c>
      <c r="K270" s="48"/>
      <c r="L270" s="48"/>
      <c r="M270" s="49">
        <f>SUM(M269)</f>
        <v>4200000</v>
      </c>
      <c r="N270" s="50"/>
      <c r="O270" s="49">
        <f t="shared" ref="O270:T270" si="128">SUM(O269)</f>
        <v>1050000</v>
      </c>
      <c r="P270" s="50"/>
      <c r="Q270" s="49">
        <f t="shared" si="128"/>
        <v>5250000</v>
      </c>
      <c r="R270" s="49">
        <f t="shared" si="128"/>
        <v>0</v>
      </c>
      <c r="S270" s="50"/>
      <c r="T270" s="49">
        <f t="shared" si="128"/>
        <v>5250000</v>
      </c>
      <c r="U270" s="106"/>
    </row>
    <row r="271" spans="1:21" x14ac:dyDescent="0.3">
      <c r="A271" s="200" t="s">
        <v>330</v>
      </c>
      <c r="B271" s="203">
        <v>55</v>
      </c>
      <c r="C271" s="200" t="s">
        <v>79</v>
      </c>
      <c r="D271" s="203" t="s">
        <v>188</v>
      </c>
      <c r="E271" s="200" t="s">
        <v>238</v>
      </c>
      <c r="F271" s="221"/>
      <c r="G271" s="221"/>
      <c r="H271" s="200" t="s">
        <v>115</v>
      </c>
      <c r="I271" s="136">
        <v>20982</v>
      </c>
      <c r="J271" s="40">
        <v>2019</v>
      </c>
      <c r="K271" s="44" t="s">
        <v>17</v>
      </c>
      <c r="L271" s="44" t="s">
        <v>470</v>
      </c>
      <c r="M271" s="43">
        <v>259140.35</v>
      </c>
      <c r="N271" s="44" t="s">
        <v>35</v>
      </c>
      <c r="O271" s="43">
        <v>45730.65</v>
      </c>
      <c r="P271" s="44" t="s">
        <v>16</v>
      </c>
      <c r="Q271" s="43">
        <f>SUM(O271,M271)</f>
        <v>304871</v>
      </c>
      <c r="R271" s="43"/>
      <c r="S271" s="44"/>
      <c r="T271" s="43">
        <f>SUM(R271,Q271)</f>
        <v>304871</v>
      </c>
    </row>
    <row r="272" spans="1:21" ht="25.5" customHeight="1" x14ac:dyDescent="0.3">
      <c r="A272" s="219"/>
      <c r="B272" s="205"/>
      <c r="C272" s="219"/>
      <c r="D272" s="210"/>
      <c r="E272" s="219"/>
      <c r="F272" s="222"/>
      <c r="G272" s="222"/>
      <c r="H272" s="219"/>
      <c r="I272" s="46"/>
      <c r="J272" s="51" t="s">
        <v>144</v>
      </c>
      <c r="K272" s="48"/>
      <c r="L272" s="48"/>
      <c r="M272" s="49">
        <f>SUM(M271)</f>
        <v>259140.35</v>
      </c>
      <c r="N272" s="50"/>
      <c r="O272" s="49">
        <f t="shared" ref="O272" si="129">SUM(O271)</f>
        <v>45730.65</v>
      </c>
      <c r="P272" s="50"/>
      <c r="Q272" s="49">
        <f t="shared" ref="Q272:R272" si="130">SUM(Q271)</f>
        <v>304871</v>
      </c>
      <c r="R272" s="49">
        <f t="shared" si="130"/>
        <v>0</v>
      </c>
      <c r="S272" s="50"/>
      <c r="T272" s="49">
        <f t="shared" ref="T272" si="131">SUM(T271)</f>
        <v>304871</v>
      </c>
    </row>
    <row r="273" spans="1:20" x14ac:dyDescent="0.3">
      <c r="A273" s="200" t="s">
        <v>331</v>
      </c>
      <c r="B273" s="203">
        <v>56</v>
      </c>
      <c r="C273" s="200" t="s">
        <v>125</v>
      </c>
      <c r="D273" s="203" t="s">
        <v>199</v>
      </c>
      <c r="E273" s="200" t="s">
        <v>99</v>
      </c>
      <c r="F273" s="221"/>
      <c r="G273" s="221"/>
      <c r="H273" s="200" t="s">
        <v>191</v>
      </c>
      <c r="I273" s="136">
        <v>20983</v>
      </c>
      <c r="J273" s="40">
        <v>2018</v>
      </c>
      <c r="K273" s="44" t="s">
        <v>17</v>
      </c>
      <c r="L273" s="44" t="s">
        <v>491</v>
      </c>
      <c r="M273" s="43">
        <v>36752.800000000003</v>
      </c>
      <c r="N273" s="44" t="s">
        <v>100</v>
      </c>
      <c r="O273" s="43">
        <v>9188.2000000000007</v>
      </c>
      <c r="P273" s="44" t="s">
        <v>16</v>
      </c>
      <c r="Q273" s="43">
        <f>SUM(O273,M273)</f>
        <v>45941</v>
      </c>
      <c r="R273" s="43"/>
      <c r="S273" s="44"/>
      <c r="T273" s="43">
        <f>SUM(R273,Q273)</f>
        <v>45941</v>
      </c>
    </row>
    <row r="274" spans="1:20" ht="25.5" customHeight="1" x14ac:dyDescent="0.3">
      <c r="A274" s="219"/>
      <c r="B274" s="225"/>
      <c r="C274" s="219"/>
      <c r="D274" s="210"/>
      <c r="E274" s="219"/>
      <c r="F274" s="222"/>
      <c r="G274" s="222"/>
      <c r="H274" s="219"/>
      <c r="I274" s="46"/>
      <c r="J274" s="51" t="s">
        <v>144</v>
      </c>
      <c r="K274" s="48"/>
      <c r="L274" s="48"/>
      <c r="M274" s="49">
        <f>SUM(M273)</f>
        <v>36752.800000000003</v>
      </c>
      <c r="N274" s="50"/>
      <c r="O274" s="49">
        <f t="shared" ref="O274" si="132">SUM(O273)</f>
        <v>9188.2000000000007</v>
      </c>
      <c r="P274" s="50"/>
      <c r="Q274" s="49">
        <f t="shared" ref="Q274:R274" si="133">SUM(Q273)</f>
        <v>45941</v>
      </c>
      <c r="R274" s="49">
        <f t="shared" si="133"/>
        <v>0</v>
      </c>
      <c r="S274" s="50"/>
      <c r="T274" s="49">
        <f t="shared" ref="T274" si="134">SUM(T273)</f>
        <v>45941</v>
      </c>
    </row>
    <row r="275" spans="1:20" x14ac:dyDescent="0.3">
      <c r="A275" s="200" t="s">
        <v>332</v>
      </c>
      <c r="B275" s="203">
        <v>57</v>
      </c>
      <c r="C275" s="200" t="s">
        <v>101</v>
      </c>
      <c r="D275" s="203" t="s">
        <v>199</v>
      </c>
      <c r="E275" s="200" t="s">
        <v>98</v>
      </c>
      <c r="F275" s="221"/>
      <c r="G275" s="221"/>
      <c r="H275" s="200" t="s">
        <v>191</v>
      </c>
      <c r="I275" s="136">
        <v>20984</v>
      </c>
      <c r="J275" s="40">
        <v>2018</v>
      </c>
      <c r="K275" s="44" t="s">
        <v>17</v>
      </c>
      <c r="L275" s="44" t="s">
        <v>493</v>
      </c>
      <c r="M275" s="43">
        <v>17831.2</v>
      </c>
      <c r="N275" s="44" t="s">
        <v>190</v>
      </c>
      <c r="O275" s="43">
        <v>4457.8</v>
      </c>
      <c r="P275" s="44" t="s">
        <v>16</v>
      </c>
      <c r="Q275" s="43">
        <f>SUM(O275,M275)</f>
        <v>22289</v>
      </c>
      <c r="R275" s="43"/>
      <c r="S275" s="44"/>
      <c r="T275" s="43">
        <f>SUM(R275,Q275)</f>
        <v>22289</v>
      </c>
    </row>
    <row r="276" spans="1:20" ht="25.5" customHeight="1" x14ac:dyDescent="0.3">
      <c r="A276" s="219"/>
      <c r="B276" s="225"/>
      <c r="C276" s="219"/>
      <c r="D276" s="210"/>
      <c r="E276" s="219"/>
      <c r="F276" s="222"/>
      <c r="G276" s="222"/>
      <c r="H276" s="219"/>
      <c r="I276" s="46"/>
      <c r="J276" s="51" t="s">
        <v>144</v>
      </c>
      <c r="K276" s="48"/>
      <c r="L276" s="48"/>
      <c r="M276" s="49">
        <f>SUM(M275)</f>
        <v>17831.2</v>
      </c>
      <c r="N276" s="50"/>
      <c r="O276" s="49">
        <f t="shared" ref="O276" si="135">SUM(O275)</f>
        <v>4457.8</v>
      </c>
      <c r="P276" s="50"/>
      <c r="Q276" s="49">
        <f t="shared" ref="Q276:R276" si="136">SUM(Q275)</f>
        <v>22289</v>
      </c>
      <c r="R276" s="49">
        <f t="shared" si="136"/>
        <v>0</v>
      </c>
      <c r="S276" s="50"/>
      <c r="T276" s="49">
        <f t="shared" ref="T276" si="137">SUM(T275)</f>
        <v>22289</v>
      </c>
    </row>
    <row r="277" spans="1:20" x14ac:dyDescent="0.3">
      <c r="A277" s="200" t="s">
        <v>333</v>
      </c>
      <c r="B277" s="203">
        <v>58</v>
      </c>
      <c r="C277" s="200" t="s">
        <v>102</v>
      </c>
      <c r="D277" s="203" t="s">
        <v>188</v>
      </c>
      <c r="E277" s="200" t="s">
        <v>103</v>
      </c>
      <c r="F277" s="221"/>
      <c r="G277" s="221"/>
      <c r="H277" s="200" t="s">
        <v>191</v>
      </c>
      <c r="I277" s="136">
        <v>20985</v>
      </c>
      <c r="J277" s="40">
        <v>2019</v>
      </c>
      <c r="K277" s="44" t="s">
        <v>17</v>
      </c>
      <c r="L277" s="44" t="s">
        <v>464</v>
      </c>
      <c r="M277" s="43">
        <v>288917.14</v>
      </c>
      <c r="N277" s="44" t="s">
        <v>35</v>
      </c>
      <c r="O277" s="43">
        <v>33067.86</v>
      </c>
      <c r="P277" s="44" t="s">
        <v>16</v>
      </c>
      <c r="Q277" s="43">
        <f>SUM(O277,M277)</f>
        <v>321985</v>
      </c>
      <c r="R277" s="43"/>
      <c r="S277" s="44"/>
      <c r="T277" s="43">
        <f>SUM(R277,Q277)</f>
        <v>321985</v>
      </c>
    </row>
    <row r="278" spans="1:20" x14ac:dyDescent="0.3">
      <c r="A278" s="201"/>
      <c r="B278" s="204"/>
      <c r="C278" s="201"/>
      <c r="D278" s="209"/>
      <c r="E278" s="201"/>
      <c r="F278" s="223"/>
      <c r="G278" s="223"/>
      <c r="H278" s="201"/>
      <c r="I278" s="136">
        <v>20986</v>
      </c>
      <c r="J278" s="40">
        <v>2019</v>
      </c>
      <c r="K278" s="44" t="s">
        <v>17</v>
      </c>
      <c r="L278" s="44" t="s">
        <v>464</v>
      </c>
      <c r="M278" s="43">
        <v>312991.7</v>
      </c>
      <c r="N278" s="44" t="s">
        <v>35</v>
      </c>
      <c r="O278" s="43">
        <v>35823.300000000003</v>
      </c>
      <c r="P278" s="44" t="s">
        <v>16</v>
      </c>
      <c r="Q278" s="43">
        <f>SUM(O278,M278)</f>
        <v>348815</v>
      </c>
      <c r="R278" s="43"/>
      <c r="S278" s="44"/>
      <c r="T278" s="43">
        <f>SUM(R278,Q278)</f>
        <v>348815</v>
      </c>
    </row>
    <row r="279" spans="1:20" ht="38.25" customHeight="1" x14ac:dyDescent="0.3">
      <c r="A279" s="219"/>
      <c r="B279" s="225"/>
      <c r="C279" s="219"/>
      <c r="D279" s="210"/>
      <c r="E279" s="219"/>
      <c r="F279" s="222"/>
      <c r="G279" s="222"/>
      <c r="H279" s="219"/>
      <c r="I279" s="46"/>
      <c r="J279" s="51" t="s">
        <v>144</v>
      </c>
      <c r="K279" s="48"/>
      <c r="L279" s="48"/>
      <c r="M279" s="49">
        <f>SUM(M277:M278)</f>
        <v>601908.84000000008</v>
      </c>
      <c r="N279" s="50"/>
      <c r="O279" s="49">
        <f t="shared" ref="O279" si="138">SUM(O277:O278)</f>
        <v>68891.16</v>
      </c>
      <c r="P279" s="142"/>
      <c r="Q279" s="49">
        <f t="shared" ref="Q279:R279" si="139">SUM(Q277:Q278)</f>
        <v>670800</v>
      </c>
      <c r="R279" s="49">
        <f t="shared" si="139"/>
        <v>0</v>
      </c>
      <c r="S279" s="50"/>
      <c r="T279" s="49">
        <f t="shared" ref="T279" si="140">SUM(T277:T278)</f>
        <v>670800</v>
      </c>
    </row>
    <row r="280" spans="1:20" x14ac:dyDescent="0.3">
      <c r="A280" s="226" t="s">
        <v>334</v>
      </c>
      <c r="B280" s="235">
        <v>63</v>
      </c>
      <c r="C280" s="226" t="s">
        <v>192</v>
      </c>
      <c r="D280" s="203" t="s">
        <v>19</v>
      </c>
      <c r="E280" s="226" t="s">
        <v>105</v>
      </c>
      <c r="F280" s="240"/>
      <c r="G280" s="240"/>
      <c r="H280" s="226" t="s">
        <v>191</v>
      </c>
      <c r="I280" s="136">
        <v>20988</v>
      </c>
      <c r="J280" s="40">
        <v>2018</v>
      </c>
      <c r="K280" s="44" t="s">
        <v>19</v>
      </c>
      <c r="L280" s="44" t="s">
        <v>490</v>
      </c>
      <c r="M280" s="43">
        <v>450000</v>
      </c>
      <c r="N280" s="44" t="s">
        <v>38</v>
      </c>
      <c r="O280" s="43">
        <v>78750</v>
      </c>
      <c r="P280" s="44" t="s">
        <v>23</v>
      </c>
      <c r="Q280" s="43">
        <f>SUM(M280,O280:O281)</f>
        <v>562500</v>
      </c>
      <c r="R280" s="43">
        <v>1050</v>
      </c>
      <c r="S280" s="44" t="s">
        <v>23</v>
      </c>
      <c r="T280" s="43">
        <f>SUM(R280:R281,Q280)</f>
        <v>564000</v>
      </c>
    </row>
    <row r="281" spans="1:20" x14ac:dyDescent="0.3">
      <c r="A281" s="226"/>
      <c r="B281" s="235"/>
      <c r="C281" s="226"/>
      <c r="D281" s="209"/>
      <c r="E281" s="226"/>
      <c r="F281" s="240"/>
      <c r="G281" s="240"/>
      <c r="H281" s="226"/>
      <c r="I281" s="136">
        <v>20988</v>
      </c>
      <c r="J281" s="40">
        <v>2018</v>
      </c>
      <c r="K281" s="44" t="s">
        <v>19</v>
      </c>
      <c r="L281" s="44" t="s">
        <v>490</v>
      </c>
      <c r="M281" s="43"/>
      <c r="N281" s="44"/>
      <c r="O281" s="43">
        <v>33750</v>
      </c>
      <c r="P281" s="44" t="s">
        <v>16</v>
      </c>
      <c r="Q281" s="43"/>
      <c r="R281" s="43">
        <v>450</v>
      </c>
      <c r="S281" s="44" t="s">
        <v>16</v>
      </c>
      <c r="T281" s="43"/>
    </row>
    <row r="282" spans="1:20" ht="25.5" customHeight="1" x14ac:dyDescent="0.3">
      <c r="A282" s="215"/>
      <c r="B282" s="213"/>
      <c r="C282" s="215"/>
      <c r="D282" s="210"/>
      <c r="E282" s="215"/>
      <c r="F282" s="259"/>
      <c r="G282" s="259"/>
      <c r="H282" s="215"/>
      <c r="I282" s="46"/>
      <c r="J282" s="51" t="s">
        <v>144</v>
      </c>
      <c r="K282" s="48"/>
      <c r="L282" s="48"/>
      <c r="M282" s="49">
        <f>SUM(M280)</f>
        <v>450000</v>
      </c>
      <c r="N282" s="50"/>
      <c r="O282" s="49">
        <f>SUM(O280:O281)</f>
        <v>112500</v>
      </c>
      <c r="P282" s="50"/>
      <c r="Q282" s="49">
        <f t="shared" ref="Q282:R282" si="141">SUM(Q280)</f>
        <v>562500</v>
      </c>
      <c r="R282" s="49">
        <f t="shared" si="141"/>
        <v>1050</v>
      </c>
      <c r="S282" s="50"/>
      <c r="T282" s="49">
        <f t="shared" ref="T282" si="142">SUM(T280)</f>
        <v>564000</v>
      </c>
    </row>
    <row r="283" spans="1:20" x14ac:dyDescent="0.3">
      <c r="A283" s="201" t="s">
        <v>335</v>
      </c>
      <c r="B283" s="204">
        <v>64</v>
      </c>
      <c r="C283" s="201" t="s">
        <v>106</v>
      </c>
      <c r="D283" s="203" t="s">
        <v>188</v>
      </c>
      <c r="E283" s="201" t="s">
        <v>237</v>
      </c>
      <c r="F283" s="223"/>
      <c r="G283" s="223"/>
      <c r="H283" s="201" t="s">
        <v>115</v>
      </c>
      <c r="I283" s="199">
        <v>20990</v>
      </c>
      <c r="J283" s="34">
        <v>2021</v>
      </c>
      <c r="K283" s="38" t="s">
        <v>17</v>
      </c>
      <c r="L283" s="38" t="s">
        <v>41</v>
      </c>
      <c r="M283" s="37">
        <v>84534.5</v>
      </c>
      <c r="N283" s="38" t="s">
        <v>537</v>
      </c>
      <c r="O283" s="37">
        <v>9675.5</v>
      </c>
      <c r="P283" s="38" t="s">
        <v>16</v>
      </c>
      <c r="Q283" s="37">
        <f>SUM(O283,M283)</f>
        <v>94210</v>
      </c>
      <c r="R283" s="37"/>
      <c r="S283" s="38"/>
      <c r="T283" s="37">
        <f>SUM(Q283:R283)</f>
        <v>94210</v>
      </c>
    </row>
    <row r="284" spans="1:20" x14ac:dyDescent="0.3">
      <c r="A284" s="201"/>
      <c r="B284" s="204"/>
      <c r="C284" s="201"/>
      <c r="D284" s="209"/>
      <c r="E284" s="201"/>
      <c r="F284" s="223"/>
      <c r="G284" s="223"/>
      <c r="H284" s="201"/>
      <c r="I284" s="136">
        <v>20990</v>
      </c>
      <c r="J284" s="40">
        <v>2021</v>
      </c>
      <c r="K284" s="44" t="s">
        <v>17</v>
      </c>
      <c r="L284" s="44" t="s">
        <v>41</v>
      </c>
      <c r="M284" s="43">
        <v>84534.63</v>
      </c>
      <c r="N284" s="44" t="s">
        <v>535</v>
      </c>
      <c r="O284" s="43">
        <v>9675.3700000000008</v>
      </c>
      <c r="P284" s="44" t="s">
        <v>16</v>
      </c>
      <c r="Q284" s="43">
        <f>SUM(O284,M284)</f>
        <v>94210</v>
      </c>
      <c r="R284" s="43">
        <v>11580</v>
      </c>
      <c r="S284" s="44" t="s">
        <v>16</v>
      </c>
      <c r="T284" s="43">
        <f>SUM(Q284:R284)</f>
        <v>105790</v>
      </c>
    </row>
    <row r="285" spans="1:20" x14ac:dyDescent="0.3">
      <c r="A285" s="201"/>
      <c r="B285" s="204"/>
      <c r="C285" s="201"/>
      <c r="D285" s="209"/>
      <c r="E285" s="201"/>
      <c r="F285" s="223"/>
      <c r="G285" s="223"/>
      <c r="H285" s="201"/>
      <c r="I285" s="136">
        <v>20990</v>
      </c>
      <c r="J285" s="40">
        <v>2021</v>
      </c>
      <c r="K285" s="44" t="s">
        <v>17</v>
      </c>
      <c r="L285" s="44" t="s">
        <v>41</v>
      </c>
      <c r="M285" s="43">
        <v>63979.28</v>
      </c>
      <c r="N285" s="44" t="s">
        <v>621</v>
      </c>
      <c r="O285" s="43">
        <v>7322.72</v>
      </c>
      <c r="P285" s="44" t="s">
        <v>486</v>
      </c>
      <c r="Q285" s="43">
        <f>SUM(O285,M285)</f>
        <v>71302</v>
      </c>
      <c r="R285" s="43">
        <v>58698</v>
      </c>
      <c r="S285" s="44" t="s">
        <v>620</v>
      </c>
      <c r="T285" s="43">
        <f>SUM(Q285:R285)</f>
        <v>130000</v>
      </c>
    </row>
    <row r="286" spans="1:20" ht="12.75" customHeight="1" x14ac:dyDescent="0.3">
      <c r="A286" s="219"/>
      <c r="B286" s="225"/>
      <c r="C286" s="219"/>
      <c r="D286" s="210"/>
      <c r="E286" s="219"/>
      <c r="F286" s="222"/>
      <c r="G286" s="222"/>
      <c r="H286" s="219"/>
      <c r="I286" s="46"/>
      <c r="J286" s="51" t="s">
        <v>144</v>
      </c>
      <c r="K286" s="48"/>
      <c r="L286" s="48"/>
      <c r="M286" s="49">
        <f>SUM(M283:M285)</f>
        <v>233048.41</v>
      </c>
      <c r="N286" s="49"/>
      <c r="O286" s="49">
        <f>SUM(O283:O285)</f>
        <v>26673.590000000004</v>
      </c>
      <c r="P286" s="49"/>
      <c r="Q286" s="49">
        <f>SUM(Q283:Q285)</f>
        <v>259722</v>
      </c>
      <c r="R286" s="49">
        <f>SUM(R283:R285)</f>
        <v>70278</v>
      </c>
      <c r="S286" s="49"/>
      <c r="T286" s="49">
        <f>SUM(T283:T285)</f>
        <v>330000</v>
      </c>
    </row>
    <row r="287" spans="1:20" x14ac:dyDescent="0.3">
      <c r="A287" s="200" t="s">
        <v>336</v>
      </c>
      <c r="B287" s="203">
        <v>65</v>
      </c>
      <c r="C287" s="200" t="s">
        <v>126</v>
      </c>
      <c r="D287" s="203" t="s">
        <v>199</v>
      </c>
      <c r="E287" s="200" t="s">
        <v>98</v>
      </c>
      <c r="F287" s="221"/>
      <c r="G287" s="221"/>
      <c r="H287" s="200" t="s">
        <v>37</v>
      </c>
      <c r="I287" s="136">
        <v>20991</v>
      </c>
      <c r="J287" s="40">
        <v>2019</v>
      </c>
      <c r="K287" s="44" t="s">
        <v>17</v>
      </c>
      <c r="L287" s="44" t="s">
        <v>464</v>
      </c>
      <c r="M287" s="43">
        <v>140503</v>
      </c>
      <c r="N287" s="44" t="s">
        <v>35</v>
      </c>
      <c r="O287" s="43">
        <v>16081</v>
      </c>
      <c r="P287" s="44" t="s">
        <v>16</v>
      </c>
      <c r="Q287" s="43">
        <f>SUM(O287,M287)</f>
        <v>156584</v>
      </c>
      <c r="R287" s="43">
        <v>2401426</v>
      </c>
      <c r="S287" s="44" t="s">
        <v>16</v>
      </c>
      <c r="T287" s="43">
        <f>SUM(R287,Q287)</f>
        <v>2558010</v>
      </c>
    </row>
    <row r="288" spans="1:20" x14ac:dyDescent="0.3">
      <c r="A288" s="201"/>
      <c r="B288" s="204"/>
      <c r="C288" s="201"/>
      <c r="D288" s="209"/>
      <c r="E288" s="201"/>
      <c r="F288" s="223"/>
      <c r="G288" s="223"/>
      <c r="H288" s="201"/>
      <c r="I288" s="136">
        <v>20992</v>
      </c>
      <c r="J288" s="40">
        <v>2019</v>
      </c>
      <c r="K288" s="44" t="s">
        <v>17</v>
      </c>
      <c r="L288" s="44" t="s">
        <v>464</v>
      </c>
      <c r="M288" s="43">
        <v>140504</v>
      </c>
      <c r="N288" s="44" t="s">
        <v>35</v>
      </c>
      <c r="O288" s="43">
        <v>16081</v>
      </c>
      <c r="P288" s="44" t="s">
        <v>16</v>
      </c>
      <c r="Q288" s="43">
        <f>SUM(O288,M288)</f>
        <v>156585</v>
      </c>
      <c r="R288" s="43">
        <v>2401425</v>
      </c>
      <c r="S288" s="44" t="s">
        <v>16</v>
      </c>
      <c r="T288" s="43">
        <f>SUM(R288,Q288)</f>
        <v>2558010</v>
      </c>
    </row>
    <row r="289" spans="1:20" x14ac:dyDescent="0.3">
      <c r="A289" s="219"/>
      <c r="B289" s="225"/>
      <c r="C289" s="219"/>
      <c r="D289" s="210"/>
      <c r="E289" s="219"/>
      <c r="F289" s="222"/>
      <c r="G289" s="222"/>
      <c r="H289" s="219"/>
      <c r="I289" s="46"/>
      <c r="J289" s="51" t="s">
        <v>144</v>
      </c>
      <c r="K289" s="48"/>
      <c r="L289" s="48"/>
      <c r="M289" s="49">
        <f>SUM(M287:M288)</f>
        <v>281007</v>
      </c>
      <c r="N289" s="50"/>
      <c r="O289" s="49">
        <f t="shared" ref="O289" si="143">SUM(O287:O288)</f>
        <v>32162</v>
      </c>
      <c r="P289" s="50"/>
      <c r="Q289" s="49">
        <f t="shared" ref="Q289:R289" si="144">SUM(Q287:Q288)</f>
        <v>313169</v>
      </c>
      <c r="R289" s="49">
        <f t="shared" si="144"/>
        <v>4802851</v>
      </c>
      <c r="S289" s="50"/>
      <c r="T289" s="49">
        <f t="shared" ref="T289" si="145">SUM(T287:T288)</f>
        <v>5116020</v>
      </c>
    </row>
    <row r="290" spans="1:20" x14ac:dyDescent="0.3">
      <c r="A290" s="200" t="s">
        <v>337</v>
      </c>
      <c r="B290" s="203">
        <v>66</v>
      </c>
      <c r="C290" s="200" t="s">
        <v>193</v>
      </c>
      <c r="D290" s="203" t="s">
        <v>199</v>
      </c>
      <c r="E290" s="200" t="s">
        <v>107</v>
      </c>
      <c r="F290" s="221"/>
      <c r="G290" s="221"/>
      <c r="H290" s="200" t="s">
        <v>191</v>
      </c>
      <c r="I290" s="136">
        <v>20993</v>
      </c>
      <c r="J290" s="40">
        <v>2019</v>
      </c>
      <c r="K290" s="44" t="s">
        <v>17</v>
      </c>
      <c r="L290" s="44" t="s">
        <v>464</v>
      </c>
      <c r="M290" s="43">
        <v>67210</v>
      </c>
      <c r="N290" s="44" t="s">
        <v>35</v>
      </c>
      <c r="O290" s="43">
        <v>7692</v>
      </c>
      <c r="P290" s="44" t="s">
        <v>16</v>
      </c>
      <c r="Q290" s="43">
        <f>SUM(O290,M290)</f>
        <v>74902</v>
      </c>
      <c r="R290" s="43">
        <v>20333</v>
      </c>
      <c r="S290" s="44" t="s">
        <v>16</v>
      </c>
      <c r="T290" s="43">
        <f>SUM(R290,Q290)</f>
        <v>95235</v>
      </c>
    </row>
    <row r="291" spans="1:20" x14ac:dyDescent="0.3">
      <c r="A291" s="201"/>
      <c r="B291" s="204"/>
      <c r="C291" s="201"/>
      <c r="D291" s="209"/>
      <c r="E291" s="201"/>
      <c r="F291" s="223"/>
      <c r="G291" s="223"/>
      <c r="H291" s="201"/>
      <c r="I291" s="136">
        <v>20994</v>
      </c>
      <c r="J291" s="40">
        <v>2019</v>
      </c>
      <c r="K291" s="44" t="s">
        <v>17</v>
      </c>
      <c r="L291" s="44" t="s">
        <v>464</v>
      </c>
      <c r="M291" s="43">
        <v>67210</v>
      </c>
      <c r="N291" s="44" t="s">
        <v>35</v>
      </c>
      <c r="O291" s="43">
        <v>7692</v>
      </c>
      <c r="P291" s="44" t="s">
        <v>16</v>
      </c>
      <c r="Q291" s="43">
        <f>SUM(O291,M291)</f>
        <v>74902</v>
      </c>
      <c r="R291" s="43">
        <v>20334</v>
      </c>
      <c r="S291" s="44" t="s">
        <v>16</v>
      </c>
      <c r="T291" s="43">
        <f>SUM(R291,Q291)</f>
        <v>95236</v>
      </c>
    </row>
    <row r="292" spans="1:20" x14ac:dyDescent="0.3">
      <c r="A292" s="219"/>
      <c r="B292" s="225"/>
      <c r="C292" s="219"/>
      <c r="D292" s="210"/>
      <c r="E292" s="219"/>
      <c r="F292" s="222"/>
      <c r="G292" s="222"/>
      <c r="H292" s="219"/>
      <c r="I292" s="46"/>
      <c r="J292" s="51" t="s">
        <v>144</v>
      </c>
      <c r="K292" s="48"/>
      <c r="L292" s="48"/>
      <c r="M292" s="49">
        <f>SUM(M290:M291)</f>
        <v>134420</v>
      </c>
      <c r="N292" s="50"/>
      <c r="O292" s="49">
        <f t="shared" ref="O292" si="146">SUM(O290:O291)</f>
        <v>15384</v>
      </c>
      <c r="P292" s="50"/>
      <c r="Q292" s="49">
        <f t="shared" ref="Q292:R292" si="147">SUM(Q290:Q291)</f>
        <v>149804</v>
      </c>
      <c r="R292" s="49">
        <f t="shared" si="147"/>
        <v>40667</v>
      </c>
      <c r="S292" s="50"/>
      <c r="T292" s="49">
        <f t="shared" ref="T292" si="148">SUM(T290:T291)</f>
        <v>190471</v>
      </c>
    </row>
    <row r="293" spans="1:20" x14ac:dyDescent="0.3">
      <c r="A293" s="200" t="s">
        <v>338</v>
      </c>
      <c r="B293" s="203">
        <v>67</v>
      </c>
      <c r="C293" s="200" t="s">
        <v>108</v>
      </c>
      <c r="D293" s="203" t="s">
        <v>199</v>
      </c>
      <c r="E293" s="200" t="s">
        <v>98</v>
      </c>
      <c r="F293" s="221"/>
      <c r="G293" s="221"/>
      <c r="H293" s="200" t="s">
        <v>191</v>
      </c>
      <c r="I293" s="136">
        <v>20995</v>
      </c>
      <c r="J293" s="40">
        <v>2019</v>
      </c>
      <c r="K293" s="44" t="s">
        <v>17</v>
      </c>
      <c r="L293" s="44" t="s">
        <v>464</v>
      </c>
      <c r="M293" s="137">
        <v>101709</v>
      </c>
      <c r="N293" s="143" t="s">
        <v>35</v>
      </c>
      <c r="O293" s="137">
        <v>11641</v>
      </c>
      <c r="P293" s="139" t="s">
        <v>16</v>
      </c>
      <c r="Q293" s="137">
        <f>SUM(O293,M293)</f>
        <v>113350</v>
      </c>
      <c r="R293" s="43"/>
      <c r="S293" s="44"/>
      <c r="T293" s="43">
        <f>SUM(R293,Q293)</f>
        <v>113350</v>
      </c>
    </row>
    <row r="294" spans="1:20" x14ac:dyDescent="0.3">
      <c r="A294" s="201"/>
      <c r="B294" s="204"/>
      <c r="C294" s="201"/>
      <c r="D294" s="209"/>
      <c r="E294" s="201"/>
      <c r="F294" s="223"/>
      <c r="G294" s="223"/>
      <c r="H294" s="201"/>
      <c r="I294" s="136">
        <v>20996</v>
      </c>
      <c r="J294" s="40">
        <v>2019</v>
      </c>
      <c r="K294" s="44" t="s">
        <v>17</v>
      </c>
      <c r="L294" s="44" t="s">
        <v>464</v>
      </c>
      <c r="M294" s="137">
        <v>101709</v>
      </c>
      <c r="N294" s="143" t="s">
        <v>35</v>
      </c>
      <c r="O294" s="137">
        <v>11641</v>
      </c>
      <c r="P294" s="139" t="s">
        <v>16</v>
      </c>
      <c r="Q294" s="137">
        <f>SUM(O294,M294)</f>
        <v>113350</v>
      </c>
      <c r="R294" s="43"/>
      <c r="S294" s="44"/>
      <c r="T294" s="43">
        <f>SUM(R294,Q294)</f>
        <v>113350</v>
      </c>
    </row>
    <row r="295" spans="1:20" ht="25.5" customHeight="1" x14ac:dyDescent="0.3">
      <c r="A295" s="219"/>
      <c r="B295" s="225"/>
      <c r="C295" s="219"/>
      <c r="D295" s="210"/>
      <c r="E295" s="219"/>
      <c r="F295" s="222"/>
      <c r="G295" s="222"/>
      <c r="H295" s="219"/>
      <c r="I295" s="46"/>
      <c r="J295" s="51" t="s">
        <v>144</v>
      </c>
      <c r="K295" s="48"/>
      <c r="L295" s="48"/>
      <c r="M295" s="49">
        <f>SUM(M293:M294)</f>
        <v>203418</v>
      </c>
      <c r="N295" s="50"/>
      <c r="O295" s="49">
        <f t="shared" ref="O295" si="149">SUM(O293:O294)</f>
        <v>23282</v>
      </c>
      <c r="P295" s="50"/>
      <c r="Q295" s="49">
        <f t="shared" ref="Q295:R295" si="150">SUM(Q293:Q294)</f>
        <v>226700</v>
      </c>
      <c r="R295" s="49">
        <f t="shared" si="150"/>
        <v>0</v>
      </c>
      <c r="S295" s="50"/>
      <c r="T295" s="49">
        <f t="shared" ref="T295" si="151">SUM(T293:T294)</f>
        <v>226700</v>
      </c>
    </row>
    <row r="296" spans="1:20" x14ac:dyDescent="0.3">
      <c r="A296" s="200" t="s">
        <v>339</v>
      </c>
      <c r="B296" s="203">
        <v>68</v>
      </c>
      <c r="C296" s="200" t="s">
        <v>127</v>
      </c>
      <c r="D296" s="203" t="s">
        <v>199</v>
      </c>
      <c r="E296" s="200" t="s">
        <v>98</v>
      </c>
      <c r="F296" s="221"/>
      <c r="G296" s="221"/>
      <c r="H296" s="200" t="s">
        <v>191</v>
      </c>
      <c r="I296" s="136">
        <v>20997</v>
      </c>
      <c r="J296" s="40">
        <v>2019</v>
      </c>
      <c r="K296" s="44" t="s">
        <v>17</v>
      </c>
      <c r="L296" s="44" t="s">
        <v>464</v>
      </c>
      <c r="M296" s="137">
        <v>86850</v>
      </c>
      <c r="N296" s="143" t="s">
        <v>35</v>
      </c>
      <c r="O296" s="137">
        <v>9940</v>
      </c>
      <c r="P296" s="139" t="s">
        <v>109</v>
      </c>
      <c r="Q296" s="137">
        <f>SUM(O296,M296)</f>
        <v>96790</v>
      </c>
      <c r="R296" s="43">
        <v>58081</v>
      </c>
      <c r="S296" s="44" t="s">
        <v>109</v>
      </c>
      <c r="T296" s="43">
        <f>SUM(R296,Q296)</f>
        <v>154871</v>
      </c>
    </row>
    <row r="297" spans="1:20" x14ac:dyDescent="0.3">
      <c r="A297" s="201"/>
      <c r="B297" s="204"/>
      <c r="C297" s="201"/>
      <c r="D297" s="209"/>
      <c r="E297" s="201"/>
      <c r="F297" s="223"/>
      <c r="G297" s="223"/>
      <c r="H297" s="201"/>
      <c r="I297" s="136">
        <v>20998</v>
      </c>
      <c r="J297" s="40">
        <v>2019</v>
      </c>
      <c r="K297" s="44" t="s">
        <v>17</v>
      </c>
      <c r="L297" s="44" t="s">
        <v>464</v>
      </c>
      <c r="M297" s="137">
        <v>86850</v>
      </c>
      <c r="N297" s="143" t="s">
        <v>35</v>
      </c>
      <c r="O297" s="137">
        <v>9940</v>
      </c>
      <c r="P297" s="139" t="s">
        <v>109</v>
      </c>
      <c r="Q297" s="137">
        <f>SUM(O297,M297)</f>
        <v>96790</v>
      </c>
      <c r="R297" s="43">
        <v>58081</v>
      </c>
      <c r="S297" s="44" t="s">
        <v>109</v>
      </c>
      <c r="T297" s="43">
        <f>SUM(R297,Q297)</f>
        <v>154871</v>
      </c>
    </row>
    <row r="298" spans="1:20" x14ac:dyDescent="0.3">
      <c r="A298" s="219"/>
      <c r="B298" s="225"/>
      <c r="C298" s="219"/>
      <c r="D298" s="210"/>
      <c r="E298" s="219"/>
      <c r="F298" s="222"/>
      <c r="G298" s="222"/>
      <c r="H298" s="219"/>
      <c r="I298" s="46"/>
      <c r="J298" s="51" t="s">
        <v>144</v>
      </c>
      <c r="K298" s="48"/>
      <c r="L298" s="48"/>
      <c r="M298" s="49">
        <f>SUM(M296:M297)</f>
        <v>173700</v>
      </c>
      <c r="N298" s="50"/>
      <c r="O298" s="49">
        <f t="shared" ref="O298" si="152">SUM(O296:O297)</f>
        <v>19880</v>
      </c>
      <c r="P298" s="50"/>
      <c r="Q298" s="49">
        <f t="shared" ref="Q298:R298" si="153">SUM(Q296:Q297)</f>
        <v>193580</v>
      </c>
      <c r="R298" s="49">
        <f t="shared" si="153"/>
        <v>116162</v>
      </c>
      <c r="S298" s="50"/>
      <c r="T298" s="49">
        <f t="shared" ref="T298" si="154">SUM(T296:T297)</f>
        <v>309742</v>
      </c>
    </row>
    <row r="299" spans="1:20" x14ac:dyDescent="0.3">
      <c r="A299" s="200" t="s">
        <v>340</v>
      </c>
      <c r="B299" s="203">
        <v>69</v>
      </c>
      <c r="C299" s="200" t="s">
        <v>128</v>
      </c>
      <c r="D299" s="203" t="s">
        <v>199</v>
      </c>
      <c r="E299" s="200" t="s">
        <v>98</v>
      </c>
      <c r="F299" s="221"/>
      <c r="G299" s="221"/>
      <c r="H299" s="200" t="s">
        <v>191</v>
      </c>
      <c r="I299" s="136">
        <v>20999</v>
      </c>
      <c r="J299" s="40">
        <v>2019</v>
      </c>
      <c r="K299" s="44" t="s">
        <v>17</v>
      </c>
      <c r="L299" s="44" t="s">
        <v>464</v>
      </c>
      <c r="M299" s="137">
        <v>138218</v>
      </c>
      <c r="N299" s="143" t="s">
        <v>35</v>
      </c>
      <c r="O299" s="137">
        <v>15819</v>
      </c>
      <c r="P299" s="139" t="s">
        <v>16</v>
      </c>
      <c r="Q299" s="43">
        <f>SUM(O299,M299)</f>
        <v>154037</v>
      </c>
      <c r="R299" s="43"/>
      <c r="S299" s="44"/>
      <c r="T299" s="43">
        <f>SUM(R299,Q299)</f>
        <v>154037</v>
      </c>
    </row>
    <row r="300" spans="1:20" x14ac:dyDescent="0.3">
      <c r="A300" s="201"/>
      <c r="B300" s="204"/>
      <c r="C300" s="201"/>
      <c r="D300" s="209"/>
      <c r="E300" s="201"/>
      <c r="F300" s="223"/>
      <c r="G300" s="223"/>
      <c r="H300" s="201"/>
      <c r="I300" s="136">
        <v>21000</v>
      </c>
      <c r="J300" s="40">
        <v>2019</v>
      </c>
      <c r="K300" s="44" t="s">
        <v>17</v>
      </c>
      <c r="L300" s="44" t="s">
        <v>464</v>
      </c>
      <c r="M300" s="137">
        <v>138219</v>
      </c>
      <c r="N300" s="143" t="s">
        <v>35</v>
      </c>
      <c r="O300" s="137">
        <v>15820</v>
      </c>
      <c r="P300" s="139" t="s">
        <v>16</v>
      </c>
      <c r="Q300" s="43">
        <f>SUM(O300,M300)</f>
        <v>154039</v>
      </c>
      <c r="R300" s="43"/>
      <c r="S300" s="44"/>
      <c r="T300" s="43">
        <f>SUM(R300,Q300)</f>
        <v>154039</v>
      </c>
    </row>
    <row r="301" spans="1:20" x14ac:dyDescent="0.3">
      <c r="A301" s="219"/>
      <c r="B301" s="225"/>
      <c r="C301" s="219"/>
      <c r="D301" s="210"/>
      <c r="E301" s="219"/>
      <c r="F301" s="222"/>
      <c r="G301" s="222"/>
      <c r="H301" s="219"/>
      <c r="I301" s="46"/>
      <c r="J301" s="51" t="s">
        <v>144</v>
      </c>
      <c r="K301" s="48"/>
      <c r="L301" s="48"/>
      <c r="M301" s="49">
        <f>SUM(M299:M300)</f>
        <v>276437</v>
      </c>
      <c r="N301" s="50"/>
      <c r="O301" s="49">
        <f t="shared" ref="O301" si="155">SUM(O299:O300)</f>
        <v>31639</v>
      </c>
      <c r="P301" s="50"/>
      <c r="Q301" s="49">
        <f t="shared" ref="Q301:R301" si="156">SUM(Q299:Q300)</f>
        <v>308076</v>
      </c>
      <c r="R301" s="49">
        <f t="shared" si="156"/>
        <v>0</v>
      </c>
      <c r="S301" s="50"/>
      <c r="T301" s="49">
        <f t="shared" ref="T301" si="157">SUM(T299:T300)</f>
        <v>308076</v>
      </c>
    </row>
    <row r="302" spans="1:20" x14ac:dyDescent="0.3">
      <c r="A302" s="200" t="s">
        <v>341</v>
      </c>
      <c r="B302" s="203">
        <v>70</v>
      </c>
      <c r="C302" s="200" t="s">
        <v>129</v>
      </c>
      <c r="D302" s="203" t="s">
        <v>199</v>
      </c>
      <c r="E302" s="200" t="s">
        <v>98</v>
      </c>
      <c r="F302" s="221"/>
      <c r="G302" s="221"/>
      <c r="H302" s="200" t="s">
        <v>191</v>
      </c>
      <c r="I302" s="136">
        <v>21001</v>
      </c>
      <c r="J302" s="40">
        <v>2019</v>
      </c>
      <c r="K302" s="44" t="s">
        <v>17</v>
      </c>
      <c r="L302" s="44" t="s">
        <v>464</v>
      </c>
      <c r="M302" s="137">
        <v>148656</v>
      </c>
      <c r="N302" s="143" t="s">
        <v>35</v>
      </c>
      <c r="O302" s="137">
        <v>17014</v>
      </c>
      <c r="P302" s="139" t="s">
        <v>16</v>
      </c>
      <c r="Q302" s="43">
        <f>SUM(O302,M302)</f>
        <v>165670</v>
      </c>
      <c r="R302" s="43">
        <v>219610</v>
      </c>
      <c r="S302" s="44" t="s">
        <v>16</v>
      </c>
      <c r="T302" s="43">
        <f>SUM(R302,Q302)</f>
        <v>385280</v>
      </c>
    </row>
    <row r="303" spans="1:20" x14ac:dyDescent="0.3">
      <c r="A303" s="201"/>
      <c r="B303" s="204"/>
      <c r="C303" s="201"/>
      <c r="D303" s="209"/>
      <c r="E303" s="201"/>
      <c r="F303" s="223"/>
      <c r="G303" s="223"/>
      <c r="H303" s="201"/>
      <c r="I303" s="136">
        <v>21002</v>
      </c>
      <c r="J303" s="40">
        <v>2019</v>
      </c>
      <c r="K303" s="44" t="s">
        <v>17</v>
      </c>
      <c r="L303" s="44" t="s">
        <v>464</v>
      </c>
      <c r="M303" s="137">
        <v>148657</v>
      </c>
      <c r="N303" s="143" t="s">
        <v>35</v>
      </c>
      <c r="O303" s="137">
        <v>17015</v>
      </c>
      <c r="P303" s="139" t="s">
        <v>16</v>
      </c>
      <c r="Q303" s="43">
        <f>SUM(O303,M303)</f>
        <v>165672</v>
      </c>
      <c r="R303" s="43">
        <v>219611</v>
      </c>
      <c r="S303" s="44" t="s">
        <v>16</v>
      </c>
      <c r="T303" s="43">
        <f>SUM(R303,Q303)</f>
        <v>385283</v>
      </c>
    </row>
    <row r="304" spans="1:20" ht="12" customHeight="1" x14ac:dyDescent="0.3">
      <c r="A304" s="219"/>
      <c r="B304" s="225"/>
      <c r="C304" s="219"/>
      <c r="D304" s="210"/>
      <c r="E304" s="219"/>
      <c r="F304" s="222"/>
      <c r="G304" s="222"/>
      <c r="H304" s="219"/>
      <c r="I304" s="46"/>
      <c r="J304" s="51" t="s">
        <v>144</v>
      </c>
      <c r="K304" s="48"/>
      <c r="L304" s="48"/>
      <c r="M304" s="49">
        <f>SUM(M302:M303)</f>
        <v>297313</v>
      </c>
      <c r="N304" s="50"/>
      <c r="O304" s="49">
        <f t="shared" ref="O304" si="158">SUM(O302:O303)</f>
        <v>34029</v>
      </c>
      <c r="P304" s="50"/>
      <c r="Q304" s="49">
        <f t="shared" ref="Q304:R304" si="159">SUM(Q302:Q303)</f>
        <v>331342</v>
      </c>
      <c r="R304" s="49">
        <f t="shared" si="159"/>
        <v>439221</v>
      </c>
      <c r="S304" s="50"/>
      <c r="T304" s="49">
        <f t="shared" ref="T304" si="160">SUM(T302:T303)</f>
        <v>770563</v>
      </c>
    </row>
    <row r="305" spans="1:23" x14ac:dyDescent="0.3">
      <c r="A305" s="200" t="s">
        <v>342</v>
      </c>
      <c r="B305" s="203">
        <v>71</v>
      </c>
      <c r="C305" s="200" t="s">
        <v>110</v>
      </c>
      <c r="D305" s="203" t="s">
        <v>199</v>
      </c>
      <c r="E305" s="200" t="s">
        <v>98</v>
      </c>
      <c r="F305" s="221"/>
      <c r="G305" s="221"/>
      <c r="H305" s="200" t="s">
        <v>111</v>
      </c>
      <c r="I305" s="136">
        <v>21003</v>
      </c>
      <c r="J305" s="40">
        <v>2019</v>
      </c>
      <c r="K305" s="44" t="s">
        <v>17</v>
      </c>
      <c r="L305" s="44" t="s">
        <v>464</v>
      </c>
      <c r="M305" s="137">
        <v>61534</v>
      </c>
      <c r="N305" s="138" t="s">
        <v>35</v>
      </c>
      <c r="O305" s="137">
        <v>7043</v>
      </c>
      <c r="P305" s="139" t="s">
        <v>16</v>
      </c>
      <c r="Q305" s="137">
        <f>SUM(O305,M305)</f>
        <v>68577</v>
      </c>
      <c r="R305" s="43"/>
      <c r="S305" s="44"/>
      <c r="T305" s="43">
        <f>SUM(R305,Q305)</f>
        <v>68577</v>
      </c>
    </row>
    <row r="306" spans="1:23" ht="25.5" customHeight="1" x14ac:dyDescent="0.3">
      <c r="A306" s="219"/>
      <c r="B306" s="225"/>
      <c r="C306" s="219"/>
      <c r="D306" s="210"/>
      <c r="E306" s="219"/>
      <c r="F306" s="222"/>
      <c r="G306" s="222"/>
      <c r="H306" s="219"/>
      <c r="I306" s="46"/>
      <c r="J306" s="51" t="s">
        <v>144</v>
      </c>
      <c r="K306" s="48"/>
      <c r="L306" s="48"/>
      <c r="M306" s="49">
        <f>SUM(M305:M305)</f>
        <v>61534</v>
      </c>
      <c r="N306" s="50"/>
      <c r="O306" s="49">
        <f>SUM(O305:O305)</f>
        <v>7043</v>
      </c>
      <c r="P306" s="50"/>
      <c r="Q306" s="49">
        <f>SUM(Q305:Q305)</f>
        <v>68577</v>
      </c>
      <c r="R306" s="49">
        <f>SUM(R305:R305)</f>
        <v>0</v>
      </c>
      <c r="S306" s="50"/>
      <c r="T306" s="49">
        <f>SUM(T305:T305)</f>
        <v>68577</v>
      </c>
    </row>
    <row r="307" spans="1:23" x14ac:dyDescent="0.3">
      <c r="A307" s="200" t="s">
        <v>343</v>
      </c>
      <c r="B307" s="203">
        <v>72</v>
      </c>
      <c r="C307" s="200" t="s">
        <v>112</v>
      </c>
      <c r="D307" s="203" t="s">
        <v>199</v>
      </c>
      <c r="E307" s="200" t="s">
        <v>113</v>
      </c>
      <c r="F307" s="221"/>
      <c r="G307" s="221"/>
      <c r="H307" s="200" t="s">
        <v>191</v>
      </c>
      <c r="I307" s="136">
        <v>21004</v>
      </c>
      <c r="J307" s="40">
        <v>2019</v>
      </c>
      <c r="K307" s="44" t="s">
        <v>17</v>
      </c>
      <c r="L307" s="44" t="s">
        <v>464</v>
      </c>
      <c r="M307" s="137">
        <v>93861</v>
      </c>
      <c r="N307" s="138" t="s">
        <v>104</v>
      </c>
      <c r="O307" s="137">
        <v>93861</v>
      </c>
      <c r="P307" s="144" t="s">
        <v>114</v>
      </c>
      <c r="Q307" s="137">
        <f>SUM(O307,M307)</f>
        <v>187722</v>
      </c>
      <c r="R307" s="43">
        <v>88100</v>
      </c>
      <c r="S307" s="44" t="s">
        <v>16</v>
      </c>
      <c r="T307" s="43">
        <f>SUM(R307,Q307)</f>
        <v>275822</v>
      </c>
    </row>
    <row r="308" spans="1:23" x14ac:dyDescent="0.3">
      <c r="A308" s="201"/>
      <c r="B308" s="204"/>
      <c r="C308" s="201"/>
      <c r="D308" s="209"/>
      <c r="E308" s="201"/>
      <c r="F308" s="223"/>
      <c r="G308" s="223"/>
      <c r="H308" s="201"/>
      <c r="I308" s="136">
        <v>21005</v>
      </c>
      <c r="J308" s="40">
        <v>2019</v>
      </c>
      <c r="K308" s="44" t="s">
        <v>17</v>
      </c>
      <c r="L308" s="44" t="s">
        <v>464</v>
      </c>
      <c r="M308" s="137">
        <v>93862</v>
      </c>
      <c r="N308" s="138" t="s">
        <v>104</v>
      </c>
      <c r="O308" s="137">
        <v>93862</v>
      </c>
      <c r="P308" s="144" t="s">
        <v>114</v>
      </c>
      <c r="Q308" s="137">
        <f>SUM(O308,M308)</f>
        <v>187724</v>
      </c>
      <c r="R308" s="43">
        <v>88100</v>
      </c>
      <c r="S308" s="44" t="s">
        <v>16</v>
      </c>
      <c r="T308" s="43">
        <f>SUM(R308,Q308)</f>
        <v>275824</v>
      </c>
    </row>
    <row r="309" spans="1:23" ht="25.5" customHeight="1" x14ac:dyDescent="0.3">
      <c r="A309" s="219"/>
      <c r="B309" s="225"/>
      <c r="C309" s="219"/>
      <c r="D309" s="210"/>
      <c r="E309" s="219"/>
      <c r="F309" s="222"/>
      <c r="G309" s="222"/>
      <c r="H309" s="219"/>
      <c r="I309" s="46"/>
      <c r="J309" s="51" t="s">
        <v>144</v>
      </c>
      <c r="K309" s="48"/>
      <c r="L309" s="48"/>
      <c r="M309" s="49">
        <f>SUM(M307:M308)</f>
        <v>187723</v>
      </c>
      <c r="N309" s="50"/>
      <c r="O309" s="49">
        <f t="shared" ref="O309" si="161">SUM(O307:O308)</f>
        <v>187723</v>
      </c>
      <c r="P309" s="50"/>
      <c r="Q309" s="49">
        <f t="shared" ref="Q309:R309" si="162">SUM(Q307:Q308)</f>
        <v>375446</v>
      </c>
      <c r="R309" s="49">
        <f t="shared" si="162"/>
        <v>176200</v>
      </c>
      <c r="S309" s="50"/>
      <c r="T309" s="49">
        <f t="shared" ref="T309" si="163">SUM(T307:T308)</f>
        <v>551646</v>
      </c>
    </row>
    <row r="310" spans="1:23" x14ac:dyDescent="0.3">
      <c r="A310" s="226" t="s">
        <v>143</v>
      </c>
      <c r="B310" s="235">
        <v>86</v>
      </c>
      <c r="C310" s="226" t="s">
        <v>194</v>
      </c>
      <c r="D310" s="203" t="s">
        <v>199</v>
      </c>
      <c r="E310" s="226" t="s">
        <v>243</v>
      </c>
      <c r="F310" s="240"/>
      <c r="G310" s="240"/>
      <c r="H310" s="226" t="s">
        <v>191</v>
      </c>
      <c r="I310" s="136">
        <v>21173</v>
      </c>
      <c r="J310" s="40">
        <v>2020</v>
      </c>
      <c r="K310" s="44" t="s">
        <v>19</v>
      </c>
      <c r="L310" s="44" t="s">
        <v>473</v>
      </c>
      <c r="M310" s="43">
        <v>53838</v>
      </c>
      <c r="N310" s="44" t="s">
        <v>474</v>
      </c>
      <c r="O310" s="43">
        <v>6162</v>
      </c>
      <c r="P310" s="44" t="s">
        <v>16</v>
      </c>
      <c r="Q310" s="43">
        <f>SUM(O310,M310)</f>
        <v>60000</v>
      </c>
      <c r="R310" s="43"/>
      <c r="S310" s="44"/>
      <c r="T310" s="43">
        <f>SUM(Q310:R310)</f>
        <v>60000</v>
      </c>
    </row>
    <row r="311" spans="1:23" ht="40.799999999999997" customHeight="1" x14ac:dyDescent="0.3">
      <c r="A311" s="215"/>
      <c r="B311" s="213"/>
      <c r="C311" s="215"/>
      <c r="D311" s="210"/>
      <c r="E311" s="215"/>
      <c r="F311" s="259"/>
      <c r="G311" s="259"/>
      <c r="H311" s="215"/>
      <c r="I311" s="46"/>
      <c r="J311" s="51" t="s">
        <v>144</v>
      </c>
      <c r="K311" s="48"/>
      <c r="L311" s="48"/>
      <c r="M311" s="49">
        <f>SUM(M310)</f>
        <v>53838</v>
      </c>
      <c r="N311" s="50"/>
      <c r="O311" s="49">
        <f>SUM(O310:O310)</f>
        <v>6162</v>
      </c>
      <c r="P311" s="50"/>
      <c r="Q311" s="49">
        <f t="shared" ref="Q311:R311" si="164">SUM(Q310)</f>
        <v>60000</v>
      </c>
      <c r="R311" s="49">
        <f t="shared" si="164"/>
        <v>0</v>
      </c>
      <c r="S311" s="50"/>
      <c r="T311" s="49">
        <f t="shared" ref="T311" si="165">SUM(T310)</f>
        <v>60000</v>
      </c>
    </row>
    <row r="312" spans="1:23" x14ac:dyDescent="0.3">
      <c r="A312" s="200" t="s">
        <v>300</v>
      </c>
      <c r="B312" s="203">
        <v>140</v>
      </c>
      <c r="C312" s="200" t="s">
        <v>292</v>
      </c>
      <c r="D312" s="203" t="s">
        <v>199</v>
      </c>
      <c r="E312" s="200" t="s">
        <v>295</v>
      </c>
      <c r="F312" s="221"/>
      <c r="G312" s="221"/>
      <c r="H312" s="200" t="s">
        <v>297</v>
      </c>
      <c r="I312" s="136">
        <v>21055</v>
      </c>
      <c r="J312" s="40">
        <v>2021</v>
      </c>
      <c r="K312" s="44" t="s">
        <v>25</v>
      </c>
      <c r="L312" s="44" t="s">
        <v>41</v>
      </c>
      <c r="M312" s="137">
        <v>1600000</v>
      </c>
      <c r="N312" s="138" t="s">
        <v>38</v>
      </c>
      <c r="O312" s="137">
        <v>400000</v>
      </c>
      <c r="P312" s="144" t="s">
        <v>16</v>
      </c>
      <c r="Q312" s="137">
        <f>SUM(O312,M312)</f>
        <v>2000000</v>
      </c>
      <c r="R312" s="43"/>
      <c r="S312" s="44"/>
      <c r="T312" s="43">
        <f>SUM(R312,Q312)</f>
        <v>2000000</v>
      </c>
    </row>
    <row r="313" spans="1:23" ht="38.25" customHeight="1" x14ac:dyDescent="0.3">
      <c r="A313" s="219"/>
      <c r="B313" s="205"/>
      <c r="C313" s="219"/>
      <c r="D313" s="230"/>
      <c r="E313" s="219"/>
      <c r="F313" s="222"/>
      <c r="G313" s="222"/>
      <c r="H313" s="219"/>
      <c r="I313" s="46"/>
      <c r="J313" s="51" t="s">
        <v>144</v>
      </c>
      <c r="K313" s="48"/>
      <c r="L313" s="48"/>
      <c r="M313" s="49">
        <f>SUM(M312:M312)</f>
        <v>1600000</v>
      </c>
      <c r="N313" s="50"/>
      <c r="O313" s="49">
        <f>SUM(O312:O312)</f>
        <v>400000</v>
      </c>
      <c r="P313" s="50"/>
      <c r="Q313" s="49">
        <f>SUM(Q312:Q312)</f>
        <v>2000000</v>
      </c>
      <c r="R313" s="49">
        <f>SUM(R312:R312)</f>
        <v>0</v>
      </c>
      <c r="S313" s="50"/>
      <c r="T313" s="49">
        <f>SUM(T312:T312)</f>
        <v>2000000</v>
      </c>
    </row>
    <row r="314" spans="1:23" x14ac:dyDescent="0.3">
      <c r="A314" s="200" t="s">
        <v>293</v>
      </c>
      <c r="B314" s="203">
        <v>115</v>
      </c>
      <c r="C314" s="200" t="s">
        <v>294</v>
      </c>
      <c r="D314" s="203" t="s">
        <v>199</v>
      </c>
      <c r="E314" s="200" t="s">
        <v>296</v>
      </c>
      <c r="F314" s="221"/>
      <c r="G314" s="221"/>
      <c r="H314" s="200" t="s">
        <v>37</v>
      </c>
      <c r="I314" s="136">
        <v>21056</v>
      </c>
      <c r="J314" s="40">
        <v>2019</v>
      </c>
      <c r="K314" s="44" t="s">
        <v>25</v>
      </c>
      <c r="L314" s="44" t="s">
        <v>473</v>
      </c>
      <c r="M314" s="137">
        <v>2451200</v>
      </c>
      <c r="N314" s="138" t="s">
        <v>38</v>
      </c>
      <c r="O314" s="137">
        <v>612800</v>
      </c>
      <c r="P314" s="144" t="s">
        <v>16</v>
      </c>
      <c r="Q314" s="137">
        <f>SUM(O314,M314)</f>
        <v>3064000</v>
      </c>
      <c r="R314" s="43"/>
      <c r="S314" s="44"/>
      <c r="T314" s="43">
        <f>SUM(R314,Q314)</f>
        <v>3064000</v>
      </c>
    </row>
    <row r="315" spans="1:23" ht="25.5" customHeight="1" x14ac:dyDescent="0.3">
      <c r="A315" s="219"/>
      <c r="B315" s="205"/>
      <c r="C315" s="219"/>
      <c r="D315" s="230"/>
      <c r="E315" s="219"/>
      <c r="F315" s="222"/>
      <c r="G315" s="222"/>
      <c r="H315" s="219"/>
      <c r="I315" s="46"/>
      <c r="J315" s="51" t="s">
        <v>144</v>
      </c>
      <c r="K315" s="48"/>
      <c r="L315" s="48"/>
      <c r="M315" s="49">
        <f>SUM(M314:M314)</f>
        <v>2451200</v>
      </c>
      <c r="N315" s="50"/>
      <c r="O315" s="49">
        <f>SUM(O314:O314)</f>
        <v>612800</v>
      </c>
      <c r="P315" s="50"/>
      <c r="Q315" s="49">
        <f>SUM(Q314:Q314)</f>
        <v>3064000</v>
      </c>
      <c r="R315" s="49">
        <f>SUM(R314:R314)</f>
        <v>0</v>
      </c>
      <c r="S315" s="50"/>
      <c r="T315" s="49">
        <f>SUM(T314:T314)</f>
        <v>3064000</v>
      </c>
    </row>
    <row r="316" spans="1:23" ht="12.75" customHeight="1" x14ac:dyDescent="0.3">
      <c r="A316" s="211" t="s">
        <v>394</v>
      </c>
      <c r="B316" s="213">
        <v>131</v>
      </c>
      <c r="C316" s="211" t="s">
        <v>622</v>
      </c>
      <c r="D316" s="213" t="s">
        <v>171</v>
      </c>
      <c r="E316" s="215">
        <v>1117</v>
      </c>
      <c r="F316" s="80"/>
      <c r="G316" s="80"/>
      <c r="H316" s="215" t="s">
        <v>46</v>
      </c>
      <c r="I316" s="52">
        <v>21404</v>
      </c>
      <c r="J316" s="42">
        <v>2020</v>
      </c>
      <c r="K316" s="42" t="s">
        <v>17</v>
      </c>
      <c r="L316" s="42" t="s">
        <v>618</v>
      </c>
      <c r="M316" s="54">
        <v>109822.66</v>
      </c>
      <c r="N316" s="42" t="s">
        <v>528</v>
      </c>
      <c r="O316" s="54">
        <v>12569.694</v>
      </c>
      <c r="P316" s="53" t="s">
        <v>16</v>
      </c>
      <c r="Q316" s="54">
        <f>SUM(O316,M316)</f>
        <v>122392.35400000001</v>
      </c>
      <c r="T316" s="54">
        <f>SUM(R316,Q316)</f>
        <v>122392.35400000001</v>
      </c>
    </row>
    <row r="317" spans="1:23" ht="12.75" customHeight="1" x14ac:dyDescent="0.3">
      <c r="A317" s="211"/>
      <c r="B317" s="213"/>
      <c r="C317" s="211"/>
      <c r="D317" s="213"/>
      <c r="E317" s="215"/>
      <c r="F317" s="80"/>
      <c r="G317" s="80"/>
      <c r="H317" s="215"/>
      <c r="I317" s="52">
        <v>21405</v>
      </c>
      <c r="J317" s="42">
        <v>2021</v>
      </c>
      <c r="K317" s="42" t="s">
        <v>17</v>
      </c>
      <c r="L317" s="42" t="s">
        <v>41</v>
      </c>
      <c r="M317" s="121">
        <v>219645.33</v>
      </c>
      <c r="N317" s="42" t="s">
        <v>515</v>
      </c>
      <c r="O317" s="54">
        <v>25139.39</v>
      </c>
      <c r="P317" s="53" t="s">
        <v>16</v>
      </c>
      <c r="Q317" s="54">
        <f>SUM(O317,M317)</f>
        <v>244784.71999999997</v>
      </c>
      <c r="T317" s="54">
        <f>SUM(R317,Q317)</f>
        <v>244784.71999999997</v>
      </c>
      <c r="V317" s="45"/>
      <c r="W317" s="45"/>
    </row>
    <row r="318" spans="1:23" ht="12.75" customHeight="1" x14ac:dyDescent="0.3">
      <c r="A318" s="211"/>
      <c r="B318" s="213"/>
      <c r="C318" s="211"/>
      <c r="D318" s="213"/>
      <c r="E318" s="215"/>
      <c r="F318" s="80"/>
      <c r="G318" s="80"/>
      <c r="H318" s="215"/>
      <c r="I318" s="123">
        <v>21405</v>
      </c>
      <c r="J318" s="84">
        <v>2021</v>
      </c>
      <c r="K318" s="84" t="s">
        <v>17</v>
      </c>
      <c r="L318" s="84" t="s">
        <v>41</v>
      </c>
      <c r="M318" s="124">
        <v>113688</v>
      </c>
      <c r="N318" s="84" t="s">
        <v>38</v>
      </c>
      <c r="O318" s="85">
        <v>13012.1</v>
      </c>
      <c r="Q318" s="54">
        <f>SUM(O318,M318)</f>
        <v>126700.1</v>
      </c>
      <c r="T318" s="54">
        <f>SUM(R318,Q318)</f>
        <v>126700.1</v>
      </c>
      <c r="V318" s="45"/>
      <c r="W318" s="45"/>
    </row>
    <row r="319" spans="1:23" ht="12.75" customHeight="1" x14ac:dyDescent="0.3">
      <c r="A319" s="211"/>
      <c r="B319" s="213"/>
      <c r="C319" s="211"/>
      <c r="D319" s="213"/>
      <c r="E319" s="215"/>
      <c r="F319" s="80"/>
      <c r="G319" s="80"/>
      <c r="H319" s="215"/>
      <c r="I319" s="123">
        <v>21406</v>
      </c>
      <c r="J319" s="84">
        <v>2021</v>
      </c>
      <c r="K319" s="84" t="s">
        <v>17</v>
      </c>
      <c r="L319" s="84" t="s">
        <v>41</v>
      </c>
      <c r="M319" s="124">
        <v>556844.01</v>
      </c>
      <c r="N319" s="84" t="s">
        <v>38</v>
      </c>
      <c r="O319" s="85">
        <v>63733.284</v>
      </c>
      <c r="P319" s="53" t="s">
        <v>16</v>
      </c>
      <c r="Q319" s="54">
        <f>SUM(O319,M319)</f>
        <v>620577.29399999999</v>
      </c>
      <c r="T319" s="54">
        <f>SUM(R319,Q319)</f>
        <v>620577.29399999999</v>
      </c>
      <c r="V319" s="45"/>
    </row>
    <row r="320" spans="1:23" ht="31.8" customHeight="1" x14ac:dyDescent="0.3">
      <c r="A320" s="211"/>
      <c r="B320" s="213"/>
      <c r="C320" s="211"/>
      <c r="D320" s="214"/>
      <c r="E320" s="215"/>
      <c r="F320" s="80"/>
      <c r="G320" s="80"/>
      <c r="H320" s="216"/>
      <c r="I320" s="56"/>
      <c r="J320" s="57" t="s">
        <v>144</v>
      </c>
      <c r="K320" s="58"/>
      <c r="L320" s="58"/>
      <c r="M320" s="59">
        <f>SUM(M316:M319)</f>
        <v>1000000</v>
      </c>
      <c r="N320" s="59"/>
      <c r="O320" s="59">
        <f>SUM(O316:O319)</f>
        <v>114454.46799999999</v>
      </c>
      <c r="P320" s="59"/>
      <c r="Q320" s="59">
        <f>SUM(Q316:Q319)</f>
        <v>1114454.4679999999</v>
      </c>
      <c r="R320" s="59">
        <f>SUM(R316:R319)</f>
        <v>0</v>
      </c>
      <c r="S320" s="59"/>
      <c r="T320" s="59">
        <f>SUM(T316:T319)</f>
        <v>1114454.4679999999</v>
      </c>
    </row>
    <row r="321" spans="1:22" x14ac:dyDescent="0.3">
      <c r="A321" s="200" t="s">
        <v>389</v>
      </c>
      <c r="B321" s="203">
        <v>132</v>
      </c>
      <c r="C321" s="200" t="s">
        <v>419</v>
      </c>
      <c r="D321" s="203" t="s">
        <v>19</v>
      </c>
      <c r="E321" s="200" t="s">
        <v>635</v>
      </c>
      <c r="F321" s="221"/>
      <c r="G321" s="221"/>
      <c r="H321" s="200" t="s">
        <v>191</v>
      </c>
      <c r="I321" s="136">
        <v>21388</v>
      </c>
      <c r="J321" s="40">
        <v>2020</v>
      </c>
      <c r="K321" s="44" t="s">
        <v>19</v>
      </c>
      <c r="L321" s="44" t="s">
        <v>473</v>
      </c>
      <c r="M321" s="137">
        <v>125000</v>
      </c>
      <c r="N321" s="138" t="s">
        <v>377</v>
      </c>
      <c r="O321" s="137">
        <v>14306.81</v>
      </c>
      <c r="P321" s="144" t="s">
        <v>16</v>
      </c>
      <c r="Q321" s="137">
        <f>SUM(O321,M321)</f>
        <v>139306.81</v>
      </c>
      <c r="R321" s="43"/>
      <c r="S321" s="44"/>
      <c r="T321" s="43">
        <f>SUM(R321,Q321)</f>
        <v>139306.81</v>
      </c>
    </row>
    <row r="322" spans="1:22" ht="24.75" customHeight="1" x14ac:dyDescent="0.3">
      <c r="A322" s="219"/>
      <c r="B322" s="205"/>
      <c r="C322" s="219"/>
      <c r="D322" s="230"/>
      <c r="E322" s="219"/>
      <c r="F322" s="222"/>
      <c r="G322" s="222"/>
      <c r="H322" s="219"/>
      <c r="I322" s="46"/>
      <c r="J322" s="51" t="s">
        <v>144</v>
      </c>
      <c r="K322" s="48"/>
      <c r="L322" s="48"/>
      <c r="M322" s="49">
        <f>SUM(M321:M321)</f>
        <v>125000</v>
      </c>
      <c r="N322" s="49">
        <f>SUM(T317:T319)</f>
        <v>992062.11399999994</v>
      </c>
      <c r="O322" s="49">
        <f>SUM(O321:O321)</f>
        <v>14306.81</v>
      </c>
      <c r="P322" s="50"/>
      <c r="Q322" s="49">
        <f>SUM(Q321:Q321)</f>
        <v>139306.81</v>
      </c>
      <c r="R322" s="49">
        <f>SUM(R321:R321)</f>
        <v>0</v>
      </c>
      <c r="S322" s="50"/>
      <c r="T322" s="49">
        <f>SUM(T321:T321)</f>
        <v>139306.81</v>
      </c>
    </row>
    <row r="323" spans="1:22" x14ac:dyDescent="0.3">
      <c r="A323" s="200" t="s">
        <v>390</v>
      </c>
      <c r="B323" s="203">
        <v>133</v>
      </c>
      <c r="C323" s="200" t="s">
        <v>420</v>
      </c>
      <c r="D323" s="203" t="s">
        <v>188</v>
      </c>
      <c r="E323" s="200">
        <v>1110</v>
      </c>
      <c r="F323" s="221"/>
      <c r="G323" s="221"/>
      <c r="H323" s="200" t="s">
        <v>115</v>
      </c>
      <c r="I323" s="136">
        <v>21389</v>
      </c>
      <c r="J323" s="40">
        <v>2020</v>
      </c>
      <c r="K323" s="44" t="s">
        <v>17</v>
      </c>
      <c r="L323" s="44" t="s">
        <v>471</v>
      </c>
      <c r="M323" s="137">
        <v>600000</v>
      </c>
      <c r="N323" s="138" t="s">
        <v>364</v>
      </c>
      <c r="O323" s="137">
        <v>68672.679999999993</v>
      </c>
      <c r="P323" s="144" t="s">
        <v>16</v>
      </c>
      <c r="Q323" s="137">
        <f>SUM(O323,M323)</f>
        <v>668672.67999999993</v>
      </c>
      <c r="R323" s="43"/>
      <c r="S323" s="44"/>
      <c r="T323" s="43">
        <f>SUM(R323,Q323)</f>
        <v>668672.67999999993</v>
      </c>
    </row>
    <row r="324" spans="1:22" x14ac:dyDescent="0.3">
      <c r="A324" s="201"/>
      <c r="B324" s="204"/>
      <c r="C324" s="201"/>
      <c r="D324" s="204"/>
      <c r="E324" s="201"/>
      <c r="F324" s="223"/>
      <c r="G324" s="223"/>
      <c r="H324" s="201"/>
      <c r="I324" s="136">
        <v>21389</v>
      </c>
      <c r="J324" s="40">
        <v>2020</v>
      </c>
      <c r="K324" s="44" t="s">
        <v>17</v>
      </c>
      <c r="L324" s="44" t="s">
        <v>471</v>
      </c>
      <c r="M324" s="137">
        <v>400000</v>
      </c>
      <c r="N324" s="138" t="s">
        <v>378</v>
      </c>
      <c r="O324" s="137">
        <v>45781.79</v>
      </c>
      <c r="P324" s="144" t="s">
        <v>16</v>
      </c>
      <c r="Q324" s="137">
        <f>SUM(O324,M324)</f>
        <v>445781.79</v>
      </c>
      <c r="R324" s="43"/>
      <c r="S324" s="44"/>
      <c r="T324" s="43">
        <f>SUM(R324,Q324)</f>
        <v>445781.79</v>
      </c>
    </row>
    <row r="325" spans="1:22" ht="12" customHeight="1" x14ac:dyDescent="0.3">
      <c r="A325" s="219"/>
      <c r="B325" s="205"/>
      <c r="C325" s="219"/>
      <c r="D325" s="230"/>
      <c r="E325" s="219"/>
      <c r="F325" s="222"/>
      <c r="G325" s="222"/>
      <c r="H325" s="219"/>
      <c r="I325" s="46"/>
      <c r="J325" s="51" t="s">
        <v>144</v>
      </c>
      <c r="K325" s="48"/>
      <c r="L325" s="48"/>
      <c r="M325" s="49">
        <f>SUM(M323:M324)</f>
        <v>1000000</v>
      </c>
      <c r="N325" s="49"/>
      <c r="O325" s="49">
        <f t="shared" ref="O325:T325" si="166">SUM(O323:O324)</f>
        <v>114454.47</v>
      </c>
      <c r="P325" s="49"/>
      <c r="Q325" s="49">
        <f t="shared" si="166"/>
        <v>1114454.47</v>
      </c>
      <c r="R325" s="49">
        <f t="shared" si="166"/>
        <v>0</v>
      </c>
      <c r="S325" s="49"/>
      <c r="T325" s="49">
        <f t="shared" si="166"/>
        <v>1114454.47</v>
      </c>
    </row>
    <row r="326" spans="1:22" ht="12.75" customHeight="1" x14ac:dyDescent="0.3">
      <c r="A326" s="211" t="s">
        <v>445</v>
      </c>
      <c r="B326" s="213">
        <v>145</v>
      </c>
      <c r="C326" s="211" t="s">
        <v>446</v>
      </c>
      <c r="D326" s="213" t="s">
        <v>171</v>
      </c>
      <c r="E326" s="215" t="s">
        <v>632</v>
      </c>
      <c r="F326" s="80"/>
      <c r="G326" s="80"/>
      <c r="H326" s="215" t="s">
        <v>61</v>
      </c>
      <c r="I326" s="52">
        <v>21508</v>
      </c>
      <c r="J326" s="42">
        <v>2020</v>
      </c>
      <c r="K326" s="53" t="s">
        <v>17</v>
      </c>
      <c r="L326" s="42" t="s">
        <v>492</v>
      </c>
      <c r="M326" s="54">
        <v>0</v>
      </c>
      <c r="N326" s="145" t="s">
        <v>264</v>
      </c>
      <c r="O326" s="54">
        <v>4216.45</v>
      </c>
      <c r="P326" s="53" t="s">
        <v>16</v>
      </c>
      <c r="Q326" s="54">
        <f>SUM(O326,M326)</f>
        <v>4216.45</v>
      </c>
      <c r="R326" s="54">
        <v>36839.550000000003</v>
      </c>
      <c r="S326" s="53" t="s">
        <v>289</v>
      </c>
      <c r="T326" s="54">
        <f>SUM(R326,Q326)</f>
        <v>41056</v>
      </c>
    </row>
    <row r="327" spans="1:22" ht="39.75" customHeight="1" x14ac:dyDescent="0.3">
      <c r="A327" s="211"/>
      <c r="B327" s="213"/>
      <c r="C327" s="211"/>
      <c r="D327" s="214"/>
      <c r="E327" s="215"/>
      <c r="F327" s="80"/>
      <c r="G327" s="80"/>
      <c r="H327" s="216"/>
      <c r="I327" s="56"/>
      <c r="J327" s="57" t="s">
        <v>144</v>
      </c>
      <c r="K327" s="58"/>
      <c r="L327" s="58"/>
      <c r="M327" s="59">
        <f>SUM(M326:M326)</f>
        <v>0</v>
      </c>
      <c r="N327" s="60"/>
      <c r="O327" s="59">
        <f>SUM(O326:O326)</f>
        <v>4216.45</v>
      </c>
      <c r="P327" s="60"/>
      <c r="Q327" s="59">
        <f>SUM(Q326:Q326)</f>
        <v>4216.45</v>
      </c>
      <c r="R327" s="59">
        <f>SUM(R326:R326)</f>
        <v>36839.550000000003</v>
      </c>
      <c r="S327" s="60"/>
      <c r="T327" s="59">
        <f>SUM(T326:T326)</f>
        <v>41056</v>
      </c>
    </row>
    <row r="328" spans="1:22" ht="12.75" customHeight="1" x14ac:dyDescent="0.3">
      <c r="A328" s="211" t="s">
        <v>544</v>
      </c>
      <c r="B328" s="213">
        <v>154</v>
      </c>
      <c r="C328" s="211" t="s">
        <v>545</v>
      </c>
      <c r="D328" s="213" t="s">
        <v>636</v>
      </c>
      <c r="E328" s="215" t="s">
        <v>72</v>
      </c>
      <c r="F328" s="80"/>
      <c r="G328" s="80"/>
      <c r="H328" s="215" t="s">
        <v>61</v>
      </c>
      <c r="I328" s="52" t="s">
        <v>543</v>
      </c>
      <c r="J328" s="42">
        <v>2021</v>
      </c>
      <c r="K328" s="42" t="s">
        <v>17</v>
      </c>
      <c r="L328" s="42" t="s">
        <v>444</v>
      </c>
      <c r="M328" s="54">
        <v>76000</v>
      </c>
      <c r="N328" s="146">
        <v>5310</v>
      </c>
      <c r="O328" s="54">
        <v>8698.5400000000009</v>
      </c>
      <c r="P328" s="53" t="s">
        <v>16</v>
      </c>
      <c r="Q328" s="54">
        <f>SUM(O328,M328)</f>
        <v>84698.540000000008</v>
      </c>
      <c r="R328" s="54">
        <v>315301.46000000002</v>
      </c>
      <c r="S328" s="53" t="s">
        <v>16</v>
      </c>
      <c r="T328" s="54">
        <f>SUM(R328,Q328)</f>
        <v>400000</v>
      </c>
      <c r="V328" s="45"/>
    </row>
    <row r="329" spans="1:22" ht="27" customHeight="1" x14ac:dyDescent="0.3">
      <c r="A329" s="211"/>
      <c r="B329" s="213"/>
      <c r="C329" s="211"/>
      <c r="D329" s="214"/>
      <c r="E329" s="215"/>
      <c r="F329" s="80"/>
      <c r="G329" s="80"/>
      <c r="H329" s="216"/>
      <c r="I329" s="56"/>
      <c r="J329" s="57" t="s">
        <v>144</v>
      </c>
      <c r="K329" s="58"/>
      <c r="L329" s="58"/>
      <c r="M329" s="59">
        <f>SUM(M328:M328)</f>
        <v>76000</v>
      </c>
      <c r="N329" s="60"/>
      <c r="O329" s="59">
        <f>SUM(O328:O328)</f>
        <v>8698.5400000000009</v>
      </c>
      <c r="P329" s="60"/>
      <c r="Q329" s="59">
        <f>SUM(Q328:Q328)</f>
        <v>84698.540000000008</v>
      </c>
      <c r="R329" s="59">
        <f>SUM(R328:R328)</f>
        <v>315301.46000000002</v>
      </c>
      <c r="S329" s="60"/>
      <c r="T329" s="59">
        <f>SUM(T328:T328)</f>
        <v>400000</v>
      </c>
    </row>
    <row r="330" spans="1:22" ht="12.75" customHeight="1" x14ac:dyDescent="0.3">
      <c r="A330" s="147"/>
      <c r="B330" s="148"/>
      <c r="C330" s="149"/>
      <c r="D330" s="150"/>
      <c r="E330" s="149"/>
      <c r="F330" s="151"/>
      <c r="G330" s="151"/>
      <c r="H330" s="152"/>
      <c r="I330" s="113"/>
      <c r="J330" s="94"/>
      <c r="K330" s="114"/>
      <c r="L330" s="114"/>
      <c r="M330" s="96"/>
      <c r="N330" s="97"/>
      <c r="O330" s="96"/>
      <c r="P330" s="97"/>
      <c r="Q330" s="96"/>
      <c r="R330" s="96"/>
      <c r="S330" s="97"/>
      <c r="T330" s="96"/>
    </row>
    <row r="331" spans="1:22" ht="14.25" customHeight="1" x14ac:dyDescent="0.3">
      <c r="A331" s="153" t="s">
        <v>277</v>
      </c>
      <c r="B331" s="98"/>
      <c r="C331" s="134" t="s">
        <v>9</v>
      </c>
      <c r="D331" s="98"/>
      <c r="E331" s="134" t="s">
        <v>9</v>
      </c>
      <c r="F331" s="135" t="s">
        <v>9</v>
      </c>
      <c r="G331" s="135" t="s">
        <v>9</v>
      </c>
      <c r="H331" s="134" t="s">
        <v>9</v>
      </c>
      <c r="I331" s="101" t="s">
        <v>9</v>
      </c>
      <c r="J331" s="100" t="s">
        <v>9</v>
      </c>
      <c r="K331" s="102" t="s">
        <v>9</v>
      </c>
      <c r="L331" s="102"/>
      <c r="M331" s="104"/>
      <c r="N331" s="102" t="s">
        <v>9</v>
      </c>
      <c r="O331" s="104"/>
      <c r="P331" s="102" t="s">
        <v>9</v>
      </c>
      <c r="Q331" s="104" t="s">
        <v>9</v>
      </c>
      <c r="R331" s="104" t="s">
        <v>9</v>
      </c>
      <c r="S331" s="102" t="s">
        <v>9</v>
      </c>
      <c r="T331" s="73" t="s">
        <v>0</v>
      </c>
    </row>
    <row r="332" spans="1:22" x14ac:dyDescent="0.3">
      <c r="A332" s="224" t="s">
        <v>48</v>
      </c>
      <c r="B332" s="217" t="s">
        <v>3</v>
      </c>
      <c r="C332" s="224" t="s">
        <v>4</v>
      </c>
      <c r="D332" s="217" t="s">
        <v>170</v>
      </c>
      <c r="E332" s="224" t="s">
        <v>249</v>
      </c>
      <c r="F332" s="236" t="s">
        <v>5</v>
      </c>
      <c r="G332" s="236" t="s">
        <v>6</v>
      </c>
      <c r="H332" s="224" t="s">
        <v>7</v>
      </c>
      <c r="I332" s="243" t="s">
        <v>195</v>
      </c>
      <c r="J332" s="217" t="s">
        <v>8</v>
      </c>
      <c r="K332" s="217" t="s">
        <v>1</v>
      </c>
      <c r="L332" s="217" t="s">
        <v>40</v>
      </c>
      <c r="M332" s="217" t="s">
        <v>250</v>
      </c>
      <c r="N332" s="217" t="s">
        <v>9</v>
      </c>
      <c r="O332" s="217" t="s">
        <v>251</v>
      </c>
      <c r="P332" s="217" t="s">
        <v>9</v>
      </c>
      <c r="Q332" s="227" t="s">
        <v>10</v>
      </c>
      <c r="R332" s="217" t="s">
        <v>252</v>
      </c>
      <c r="S332" s="217" t="s">
        <v>9</v>
      </c>
      <c r="T332" s="227" t="s">
        <v>11</v>
      </c>
    </row>
    <row r="333" spans="1:22" x14ac:dyDescent="0.3">
      <c r="A333" s="224" t="s">
        <v>9</v>
      </c>
      <c r="B333" s="217"/>
      <c r="C333" s="224" t="s">
        <v>9</v>
      </c>
      <c r="D333" s="218"/>
      <c r="E333" s="224" t="s">
        <v>9</v>
      </c>
      <c r="F333" s="236" t="s">
        <v>9</v>
      </c>
      <c r="G333" s="236" t="s">
        <v>9</v>
      </c>
      <c r="H333" s="224" t="s">
        <v>9</v>
      </c>
      <c r="I333" s="243" t="s">
        <v>9</v>
      </c>
      <c r="J333" s="217" t="s">
        <v>9</v>
      </c>
      <c r="K333" s="217" t="s">
        <v>9</v>
      </c>
      <c r="L333" s="218"/>
      <c r="M333" s="30" t="s">
        <v>12</v>
      </c>
      <c r="N333" s="31" t="s">
        <v>13</v>
      </c>
      <c r="O333" s="30" t="s">
        <v>12</v>
      </c>
      <c r="P333" s="31" t="s">
        <v>13</v>
      </c>
      <c r="Q333" s="227" t="s">
        <v>9</v>
      </c>
      <c r="R333" s="32" t="s">
        <v>12</v>
      </c>
      <c r="S333" s="31" t="s">
        <v>14</v>
      </c>
      <c r="T333" s="227" t="s">
        <v>9</v>
      </c>
    </row>
    <row r="334" spans="1:22" ht="12.75" customHeight="1" x14ac:dyDescent="0.3">
      <c r="A334" s="200" t="s">
        <v>257</v>
      </c>
      <c r="B334" s="203">
        <v>109</v>
      </c>
      <c r="C334" s="200" t="s">
        <v>255</v>
      </c>
      <c r="D334" s="203" t="s">
        <v>178</v>
      </c>
      <c r="E334" s="200" t="s">
        <v>258</v>
      </c>
      <c r="F334" s="200"/>
      <c r="G334" s="200"/>
      <c r="H334" s="200" t="s">
        <v>256</v>
      </c>
      <c r="I334" s="40">
        <v>21259</v>
      </c>
      <c r="J334" s="44">
        <v>2019</v>
      </c>
      <c r="K334" s="44" t="s">
        <v>17</v>
      </c>
      <c r="L334" s="44" t="s">
        <v>568</v>
      </c>
      <c r="M334" s="43">
        <v>0</v>
      </c>
      <c r="N334" s="44"/>
      <c r="O334" s="43">
        <v>0</v>
      </c>
      <c r="P334" s="44"/>
      <c r="Q334" s="43">
        <f>SUM(O334,M334)</f>
        <v>0</v>
      </c>
      <c r="R334" s="43">
        <v>5000000</v>
      </c>
      <c r="S334" s="44" t="s">
        <v>146</v>
      </c>
      <c r="T334" s="43">
        <f>SUM(R334,Q334)</f>
        <v>5000000</v>
      </c>
    </row>
    <row r="335" spans="1:22" ht="12.75" customHeight="1" x14ac:dyDescent="0.3">
      <c r="A335" s="201"/>
      <c r="B335" s="204"/>
      <c r="C335" s="201"/>
      <c r="D335" s="204"/>
      <c r="E335" s="201"/>
      <c r="F335" s="201"/>
      <c r="G335" s="201"/>
      <c r="H335" s="201"/>
      <c r="I335" s="154">
        <v>21259</v>
      </c>
      <c r="J335" s="155">
        <v>2019</v>
      </c>
      <c r="K335" s="155" t="s">
        <v>17</v>
      </c>
      <c r="L335" s="155" t="s">
        <v>568</v>
      </c>
      <c r="M335" s="156">
        <v>0</v>
      </c>
      <c r="N335" s="155"/>
      <c r="O335" s="156">
        <v>0</v>
      </c>
      <c r="P335" s="155"/>
      <c r="Q335" s="43">
        <f>SUM(O335,M335)</f>
        <v>0</v>
      </c>
      <c r="R335" s="43">
        <v>2177500</v>
      </c>
      <c r="S335" s="44" t="s">
        <v>555</v>
      </c>
      <c r="T335" s="43">
        <f>SUM(R335,Q335)</f>
        <v>2177500</v>
      </c>
    </row>
    <row r="336" spans="1:22" ht="25.5" customHeight="1" x14ac:dyDescent="0.3">
      <c r="A336" s="239"/>
      <c r="B336" s="247"/>
      <c r="C336" s="239"/>
      <c r="D336" s="253"/>
      <c r="E336" s="239"/>
      <c r="F336" s="239"/>
      <c r="G336" s="239"/>
      <c r="H336" s="239"/>
      <c r="I336" s="78"/>
      <c r="J336" s="57" t="s">
        <v>144</v>
      </c>
      <c r="K336" s="79"/>
      <c r="L336" s="79"/>
      <c r="M336" s="59">
        <f>SUM(M334:M335)</f>
        <v>0</v>
      </c>
      <c r="N336" s="59"/>
      <c r="O336" s="59">
        <f t="shared" ref="O336:T336" si="167">SUM(O334:O335)</f>
        <v>0</v>
      </c>
      <c r="P336" s="59"/>
      <c r="Q336" s="59">
        <f t="shared" si="167"/>
        <v>0</v>
      </c>
      <c r="R336" s="59">
        <f t="shared" si="167"/>
        <v>7177500</v>
      </c>
      <c r="S336" s="59"/>
      <c r="T336" s="59">
        <f t="shared" si="167"/>
        <v>7177500</v>
      </c>
    </row>
    <row r="337" spans="1:20" ht="12.75" customHeight="1" x14ac:dyDescent="0.3">
      <c r="A337" s="215" t="s">
        <v>253</v>
      </c>
      <c r="B337" s="245">
        <v>108</v>
      </c>
      <c r="C337" s="215" t="s">
        <v>597</v>
      </c>
      <c r="D337" s="252" t="s">
        <v>179</v>
      </c>
      <c r="E337" s="215">
        <v>334</v>
      </c>
      <c r="F337" s="80"/>
      <c r="G337" s="80"/>
      <c r="H337" s="215" t="s">
        <v>60</v>
      </c>
      <c r="I337" s="52">
        <v>21292</v>
      </c>
      <c r="J337" s="42">
        <v>2019</v>
      </c>
      <c r="K337" s="42" t="s">
        <v>2</v>
      </c>
      <c r="L337" s="42" t="s">
        <v>283</v>
      </c>
      <c r="M337" s="121">
        <v>0</v>
      </c>
      <c r="N337" s="42" t="s">
        <v>229</v>
      </c>
      <c r="O337" s="121">
        <v>0</v>
      </c>
      <c r="P337" s="42" t="s">
        <v>0</v>
      </c>
      <c r="Q337" s="121">
        <f>SUM(O337,M337)</f>
        <v>0</v>
      </c>
      <c r="R337" s="121"/>
      <c r="S337" s="42"/>
      <c r="T337" s="121">
        <f>SUM(R337,Q337)</f>
        <v>0</v>
      </c>
    </row>
    <row r="338" spans="1:20" ht="12.75" customHeight="1" x14ac:dyDescent="0.3">
      <c r="A338" s="215"/>
      <c r="B338" s="245"/>
      <c r="C338" s="215"/>
      <c r="D338" s="247"/>
      <c r="E338" s="215"/>
      <c r="F338" s="80"/>
      <c r="G338" s="80"/>
      <c r="H338" s="260"/>
      <c r="I338" s="52">
        <v>21292</v>
      </c>
      <c r="J338" s="42">
        <v>2019</v>
      </c>
      <c r="K338" s="42" t="s">
        <v>32</v>
      </c>
      <c r="L338" s="42" t="s">
        <v>283</v>
      </c>
      <c r="M338" s="121">
        <v>0</v>
      </c>
      <c r="N338" s="42" t="s">
        <v>165</v>
      </c>
      <c r="O338" s="121">
        <v>0</v>
      </c>
      <c r="P338" s="42" t="s">
        <v>0</v>
      </c>
      <c r="Q338" s="121">
        <f>SUM(O338,M338)</f>
        <v>0</v>
      </c>
      <c r="R338" s="121"/>
      <c r="S338" s="42"/>
      <c r="T338" s="121">
        <f>SUM(R338,Q338)</f>
        <v>0</v>
      </c>
    </row>
    <row r="339" spans="1:20" ht="12.75" customHeight="1" x14ac:dyDescent="0.3">
      <c r="A339" s="215"/>
      <c r="B339" s="245"/>
      <c r="C339" s="215"/>
      <c r="D339" s="247"/>
      <c r="E339" s="215"/>
      <c r="F339" s="80"/>
      <c r="G339" s="80"/>
      <c r="H339" s="260"/>
      <c r="I339" s="52">
        <v>21292</v>
      </c>
      <c r="J339" s="42">
        <v>2019</v>
      </c>
      <c r="K339" s="42" t="s">
        <v>32</v>
      </c>
      <c r="L339" s="42" t="s">
        <v>283</v>
      </c>
      <c r="M339" s="121">
        <v>0</v>
      </c>
      <c r="N339" s="42" t="s">
        <v>229</v>
      </c>
      <c r="O339" s="121">
        <v>0</v>
      </c>
      <c r="P339" s="42" t="s">
        <v>0</v>
      </c>
      <c r="Q339" s="121">
        <f>SUM(O339,M339)</f>
        <v>0</v>
      </c>
      <c r="R339" s="121"/>
      <c r="S339" s="42"/>
      <c r="T339" s="121">
        <f>SUM(R339,Q339)</f>
        <v>0</v>
      </c>
    </row>
    <row r="340" spans="1:20" ht="12.75" customHeight="1" x14ac:dyDescent="0.3">
      <c r="A340" s="215"/>
      <c r="B340" s="245"/>
      <c r="C340" s="215"/>
      <c r="D340" s="253"/>
      <c r="E340" s="215"/>
      <c r="F340" s="80"/>
      <c r="G340" s="80"/>
      <c r="H340" s="215"/>
      <c r="I340" s="52">
        <v>21292</v>
      </c>
      <c r="J340" s="42">
        <v>2019</v>
      </c>
      <c r="K340" s="42" t="s">
        <v>33</v>
      </c>
      <c r="L340" s="42" t="s">
        <v>283</v>
      </c>
      <c r="M340" s="121">
        <v>0</v>
      </c>
      <c r="N340" s="42" t="s">
        <v>229</v>
      </c>
      <c r="O340" s="121">
        <v>0</v>
      </c>
      <c r="P340" s="42" t="s">
        <v>0</v>
      </c>
      <c r="Q340" s="121">
        <f t="shared" ref="Q340" si="168">SUM(O340,M340)</f>
        <v>0</v>
      </c>
      <c r="R340" s="121"/>
      <c r="S340" s="42"/>
      <c r="T340" s="121">
        <f t="shared" ref="T340" si="169">SUM(R340,Q340)</f>
        <v>0</v>
      </c>
    </row>
    <row r="341" spans="1:20" ht="12.75" customHeight="1" x14ac:dyDescent="0.3">
      <c r="A341" s="215"/>
      <c r="B341" s="245"/>
      <c r="C341" s="215"/>
      <c r="D341" s="230"/>
      <c r="E341" s="215"/>
      <c r="F341" s="80"/>
      <c r="G341" s="80"/>
      <c r="H341" s="216"/>
      <c r="I341" s="119"/>
      <c r="J341" s="51" t="s">
        <v>144</v>
      </c>
      <c r="K341" s="120"/>
      <c r="L341" s="120"/>
      <c r="M341" s="49">
        <f>SUM(M337:M340)</f>
        <v>0</v>
      </c>
      <c r="N341" s="50"/>
      <c r="O341" s="49">
        <f>SUM(O337:O340)</f>
        <v>0</v>
      </c>
      <c r="P341" s="50"/>
      <c r="Q341" s="49">
        <f>SUM(Q337:Q340)</f>
        <v>0</v>
      </c>
      <c r="R341" s="49">
        <f>SUM(R337:R340)</f>
        <v>0</v>
      </c>
      <c r="S341" s="50"/>
      <c r="T341" s="49">
        <f>SUM(T337:T340)</f>
        <v>0</v>
      </c>
    </row>
    <row r="342" spans="1:20" ht="12.75" customHeight="1" x14ac:dyDescent="0.3">
      <c r="A342" s="215" t="s">
        <v>303</v>
      </c>
      <c r="B342" s="250" t="s">
        <v>305</v>
      </c>
      <c r="C342" s="215" t="s">
        <v>302</v>
      </c>
      <c r="D342" s="245" t="s">
        <v>178</v>
      </c>
      <c r="E342" s="215" t="s">
        <v>67</v>
      </c>
      <c r="F342" s="157"/>
      <c r="G342" s="157"/>
      <c r="H342" s="215" t="s">
        <v>60</v>
      </c>
      <c r="I342" s="52">
        <v>19490</v>
      </c>
      <c r="J342" s="42">
        <v>2015</v>
      </c>
      <c r="K342" s="42" t="s">
        <v>2</v>
      </c>
      <c r="L342" s="145" t="s">
        <v>408</v>
      </c>
      <c r="M342" s="121">
        <v>2243250</v>
      </c>
      <c r="N342" s="42" t="s">
        <v>34</v>
      </c>
      <c r="O342" s="121">
        <v>256750</v>
      </c>
      <c r="P342" s="42" t="s">
        <v>0</v>
      </c>
      <c r="Q342" s="121">
        <f>SUM(O342,M342)</f>
        <v>2500000</v>
      </c>
      <c r="R342" s="121">
        <v>2000000</v>
      </c>
      <c r="S342" s="42" t="s">
        <v>0</v>
      </c>
      <c r="T342" s="121">
        <f>SUM(R342,Q342)</f>
        <v>4500000</v>
      </c>
    </row>
    <row r="343" spans="1:20" ht="12.75" customHeight="1" x14ac:dyDescent="0.3">
      <c r="A343" s="215"/>
      <c r="B343" s="250"/>
      <c r="C343" s="215"/>
      <c r="D343" s="245"/>
      <c r="E343" s="215"/>
      <c r="F343" s="157"/>
      <c r="G343" s="157"/>
      <c r="H343" s="215"/>
      <c r="I343" s="52">
        <v>19490</v>
      </c>
      <c r="J343" s="42">
        <v>2020</v>
      </c>
      <c r="K343" s="42" t="s">
        <v>33</v>
      </c>
      <c r="L343" s="42" t="s">
        <v>569</v>
      </c>
      <c r="M343" s="121">
        <v>0</v>
      </c>
      <c r="N343" s="42"/>
      <c r="O343" s="121">
        <v>0</v>
      </c>
      <c r="P343" s="42"/>
      <c r="Q343" s="121">
        <f>SUM(O343,M343)</f>
        <v>0</v>
      </c>
      <c r="R343" s="121">
        <v>350000</v>
      </c>
      <c r="S343" s="42" t="s">
        <v>0</v>
      </c>
      <c r="T343" s="121">
        <f>SUM(R343,Q343)</f>
        <v>350000</v>
      </c>
    </row>
    <row r="344" spans="1:20" ht="12.75" customHeight="1" x14ac:dyDescent="0.3">
      <c r="A344" s="215"/>
      <c r="B344" s="251"/>
      <c r="C344" s="215"/>
      <c r="D344" s="245"/>
      <c r="E344" s="215"/>
      <c r="F344" s="157"/>
      <c r="G344" s="157"/>
      <c r="H344" s="216"/>
      <c r="I344" s="52">
        <v>19490</v>
      </c>
      <c r="J344" s="42">
        <v>2019</v>
      </c>
      <c r="K344" s="42" t="s">
        <v>25</v>
      </c>
      <c r="L344" s="42" t="s">
        <v>459</v>
      </c>
      <c r="M344" s="121">
        <v>0</v>
      </c>
      <c r="N344" s="42"/>
      <c r="O344" s="121">
        <v>0</v>
      </c>
      <c r="P344" s="42"/>
      <c r="Q344" s="121">
        <f>SUM(O344,M344)</f>
        <v>0</v>
      </c>
      <c r="R344" s="121">
        <v>17430689.93</v>
      </c>
      <c r="S344" s="42" t="s">
        <v>0</v>
      </c>
      <c r="T344" s="121">
        <f>SUM(R344,Q344)</f>
        <v>17430689.93</v>
      </c>
    </row>
    <row r="345" spans="1:20" ht="12.75" customHeight="1" x14ac:dyDescent="0.3">
      <c r="A345" s="215"/>
      <c r="B345" s="251"/>
      <c r="C345" s="215"/>
      <c r="D345" s="245"/>
      <c r="E345" s="215"/>
      <c r="F345" s="157"/>
      <c r="G345" s="157"/>
      <c r="H345" s="216"/>
      <c r="I345" s="119"/>
      <c r="J345" s="51" t="s">
        <v>144</v>
      </c>
      <c r="K345" s="120"/>
      <c r="L345" s="120"/>
      <c r="M345" s="158">
        <f>SUM(M342:M344)</f>
        <v>2243250</v>
      </c>
      <c r="N345" s="159"/>
      <c r="O345" s="158">
        <f>SUM(O342:O344)</f>
        <v>256750</v>
      </c>
      <c r="P345" s="159"/>
      <c r="Q345" s="158">
        <f>SUM(Q342:Q344)</f>
        <v>2500000</v>
      </c>
      <c r="R345" s="158">
        <f>SUM(R342:R344)</f>
        <v>19780689.93</v>
      </c>
      <c r="S345" s="159"/>
      <c r="T345" s="158">
        <f>SUM(T342:T344)</f>
        <v>22280689.93</v>
      </c>
    </row>
    <row r="346" spans="1:20" ht="12.75" customHeight="1" x14ac:dyDescent="0.3">
      <c r="A346" s="215" t="s">
        <v>254</v>
      </c>
      <c r="B346" s="250">
        <v>27</v>
      </c>
      <c r="C346" s="215" t="s">
        <v>598</v>
      </c>
      <c r="D346" s="245" t="s">
        <v>179</v>
      </c>
      <c r="E346" s="215">
        <v>334</v>
      </c>
      <c r="F346" s="80"/>
      <c r="G346" s="80"/>
      <c r="H346" s="215" t="s">
        <v>160</v>
      </c>
      <c r="I346" s="52">
        <v>19743</v>
      </c>
      <c r="J346" s="42">
        <v>2016</v>
      </c>
      <c r="K346" s="42" t="s">
        <v>2</v>
      </c>
      <c r="L346" s="145" t="s">
        <v>409</v>
      </c>
      <c r="M346" s="121">
        <v>303287.40000000002</v>
      </c>
      <c r="N346" s="42" t="s">
        <v>34</v>
      </c>
      <c r="O346" s="121">
        <v>34712.6</v>
      </c>
      <c r="P346" s="42" t="s">
        <v>0</v>
      </c>
      <c r="Q346" s="121">
        <f>SUM(O346,M346)</f>
        <v>338000</v>
      </c>
      <c r="R346" s="121"/>
      <c r="S346" s="42"/>
      <c r="T346" s="121">
        <f>SUM(R346,Q346)</f>
        <v>338000</v>
      </c>
    </row>
    <row r="347" spans="1:20" ht="12.75" customHeight="1" x14ac:dyDescent="0.3">
      <c r="A347" s="215"/>
      <c r="B347" s="250"/>
      <c r="C347" s="215"/>
      <c r="D347" s="245"/>
      <c r="E347" s="215"/>
      <c r="F347" s="80"/>
      <c r="G347" s="80"/>
      <c r="H347" s="215"/>
      <c r="I347" s="52">
        <v>19743</v>
      </c>
      <c r="J347" s="42">
        <v>2016</v>
      </c>
      <c r="K347" s="42" t="s">
        <v>2</v>
      </c>
      <c r="L347" s="42" t="s">
        <v>409</v>
      </c>
      <c r="M347" s="121">
        <v>987030</v>
      </c>
      <c r="N347" s="42" t="s">
        <v>34</v>
      </c>
      <c r="O347" s="121">
        <v>112970</v>
      </c>
      <c r="P347" s="42" t="s">
        <v>0</v>
      </c>
      <c r="Q347" s="121">
        <f>SUM(O347,M347)</f>
        <v>1100000</v>
      </c>
      <c r="R347" s="121"/>
      <c r="S347" s="42"/>
      <c r="T347" s="121">
        <f>SUM(R347,Q347)</f>
        <v>1100000</v>
      </c>
    </row>
    <row r="348" spans="1:20" ht="12.75" customHeight="1" x14ac:dyDescent="0.3">
      <c r="A348" s="215"/>
      <c r="B348" s="251"/>
      <c r="C348" s="215"/>
      <c r="D348" s="245"/>
      <c r="E348" s="215"/>
      <c r="F348" s="80"/>
      <c r="G348" s="80"/>
      <c r="H348" s="216"/>
      <c r="I348" s="52">
        <v>19743</v>
      </c>
      <c r="J348" s="42">
        <v>2018</v>
      </c>
      <c r="K348" s="42" t="s">
        <v>32</v>
      </c>
      <c r="L348" s="42" t="s">
        <v>347</v>
      </c>
      <c r="M348" s="121">
        <v>179460</v>
      </c>
      <c r="N348" s="42" t="s">
        <v>229</v>
      </c>
      <c r="O348" s="121">
        <v>20540</v>
      </c>
      <c r="P348" s="42" t="s">
        <v>0</v>
      </c>
      <c r="Q348" s="121">
        <f>SUM(O348,M348)</f>
        <v>200000</v>
      </c>
      <c r="R348" s="121"/>
      <c r="S348" s="42"/>
      <c r="T348" s="121">
        <f>SUM(R348,Q348)</f>
        <v>200000</v>
      </c>
    </row>
    <row r="349" spans="1:20" ht="12.75" customHeight="1" x14ac:dyDescent="0.3">
      <c r="A349" s="215"/>
      <c r="B349" s="251"/>
      <c r="C349" s="215"/>
      <c r="D349" s="245"/>
      <c r="E349" s="215"/>
      <c r="F349" s="80"/>
      <c r="G349" s="80"/>
      <c r="H349" s="216"/>
      <c r="I349" s="52">
        <v>19743</v>
      </c>
      <c r="J349" s="42">
        <v>2018</v>
      </c>
      <c r="K349" s="42" t="s">
        <v>33</v>
      </c>
      <c r="L349" s="42" t="s">
        <v>42</v>
      </c>
      <c r="M349" s="121">
        <v>0</v>
      </c>
      <c r="N349" s="42" t="s">
        <v>229</v>
      </c>
      <c r="O349" s="121">
        <v>0</v>
      </c>
      <c r="P349" s="42" t="s">
        <v>0</v>
      </c>
      <c r="Q349" s="121">
        <f t="shared" ref="Q349:Q351" si="170">SUM(O349,M349)</f>
        <v>0</v>
      </c>
      <c r="R349" s="121"/>
      <c r="S349" s="42"/>
      <c r="T349" s="121">
        <f t="shared" ref="T349:T351" si="171">SUM(R349,Q349)</f>
        <v>0</v>
      </c>
    </row>
    <row r="350" spans="1:20" ht="12.75" customHeight="1" x14ac:dyDescent="0.3">
      <c r="A350" s="215"/>
      <c r="B350" s="251"/>
      <c r="C350" s="215"/>
      <c r="D350" s="245"/>
      <c r="E350" s="215"/>
      <c r="F350" s="80"/>
      <c r="G350" s="80"/>
      <c r="H350" s="216"/>
      <c r="I350" s="52">
        <v>19743</v>
      </c>
      <c r="J350" s="42">
        <v>2018</v>
      </c>
      <c r="K350" s="42" t="s">
        <v>25</v>
      </c>
      <c r="L350" s="42" t="s">
        <v>348</v>
      </c>
      <c r="M350" s="121">
        <v>4056076.82</v>
      </c>
      <c r="N350" s="42" t="s">
        <v>229</v>
      </c>
      <c r="O350" s="121">
        <v>464236.14</v>
      </c>
      <c r="P350" s="42" t="s">
        <v>0</v>
      </c>
      <c r="Q350" s="121">
        <f t="shared" si="170"/>
        <v>4520312.96</v>
      </c>
      <c r="R350" s="121"/>
      <c r="S350" s="42"/>
      <c r="T350" s="121">
        <f t="shared" si="171"/>
        <v>4520312.96</v>
      </c>
    </row>
    <row r="351" spans="1:20" ht="12.75" customHeight="1" x14ac:dyDescent="0.3">
      <c r="A351" s="215"/>
      <c r="B351" s="251"/>
      <c r="C351" s="215"/>
      <c r="D351" s="245"/>
      <c r="E351" s="215"/>
      <c r="F351" s="80"/>
      <c r="G351" s="80"/>
      <c r="H351" s="216"/>
      <c r="I351" s="52">
        <v>19743</v>
      </c>
      <c r="J351" s="42">
        <v>2018</v>
      </c>
      <c r="K351" s="42" t="s">
        <v>25</v>
      </c>
      <c r="L351" s="42" t="s">
        <v>348</v>
      </c>
      <c r="M351" s="121">
        <v>2211333.88</v>
      </c>
      <c r="N351" s="42" t="s">
        <v>165</v>
      </c>
      <c r="O351" s="121">
        <v>253097.06</v>
      </c>
      <c r="P351" s="42" t="s">
        <v>0</v>
      </c>
      <c r="Q351" s="121">
        <f t="shared" si="170"/>
        <v>2464430.94</v>
      </c>
      <c r="R351" s="121"/>
      <c r="S351" s="42"/>
      <c r="T351" s="121">
        <f t="shared" si="171"/>
        <v>2464430.94</v>
      </c>
    </row>
    <row r="352" spans="1:20" ht="12.75" customHeight="1" x14ac:dyDescent="0.3">
      <c r="A352" s="215"/>
      <c r="B352" s="251"/>
      <c r="C352" s="215"/>
      <c r="D352" s="245"/>
      <c r="E352" s="215"/>
      <c r="F352" s="80"/>
      <c r="G352" s="80"/>
      <c r="H352" s="216"/>
      <c r="I352" s="119"/>
      <c r="J352" s="51" t="s">
        <v>144</v>
      </c>
      <c r="K352" s="120"/>
      <c r="L352" s="120"/>
      <c r="M352" s="158">
        <f>SUM(M346:M351)</f>
        <v>7737188.0999999996</v>
      </c>
      <c r="N352" s="159"/>
      <c r="O352" s="158">
        <f>SUM(O346:O351)</f>
        <v>885555.8</v>
      </c>
      <c r="P352" s="159"/>
      <c r="Q352" s="158">
        <f>SUM(Q346:Q351)</f>
        <v>8622743.9000000004</v>
      </c>
      <c r="R352" s="158">
        <f>SUM(R346:R351)</f>
        <v>0</v>
      </c>
      <c r="S352" s="159"/>
      <c r="T352" s="158">
        <f>SUM(T346:T351)</f>
        <v>8622743.9000000004</v>
      </c>
    </row>
    <row r="353" spans="1:21" ht="12.75" customHeight="1" x14ac:dyDescent="0.3">
      <c r="A353" s="201" t="s">
        <v>423</v>
      </c>
      <c r="B353" s="204">
        <v>93</v>
      </c>
      <c r="C353" s="201" t="s">
        <v>156</v>
      </c>
      <c r="D353" s="204" t="s">
        <v>178</v>
      </c>
      <c r="E353" s="201" t="s">
        <v>245</v>
      </c>
      <c r="F353" s="201"/>
      <c r="G353" s="201"/>
      <c r="H353" s="201" t="s">
        <v>201</v>
      </c>
      <c r="I353" s="34">
        <v>21231</v>
      </c>
      <c r="J353" s="38">
        <v>2018</v>
      </c>
      <c r="K353" s="38" t="s">
        <v>2</v>
      </c>
      <c r="L353" s="38" t="s">
        <v>349</v>
      </c>
      <c r="M353" s="37">
        <v>2691900</v>
      </c>
      <c r="N353" s="38" t="s">
        <v>146</v>
      </c>
      <c r="O353" s="37">
        <v>308100</v>
      </c>
      <c r="P353" s="38" t="s">
        <v>0</v>
      </c>
      <c r="Q353" s="37">
        <f>SUM(O353,M353)</f>
        <v>3000000</v>
      </c>
      <c r="R353" s="37"/>
      <c r="S353" s="38"/>
      <c r="T353" s="37">
        <f>SUM(R353,Q353)</f>
        <v>3000000</v>
      </c>
    </row>
    <row r="354" spans="1:21" ht="76.5" customHeight="1" x14ac:dyDescent="0.3">
      <c r="A354" s="202"/>
      <c r="B354" s="205"/>
      <c r="C354" s="202"/>
      <c r="D354" s="230"/>
      <c r="E354" s="202"/>
      <c r="F354" s="202"/>
      <c r="G354" s="202"/>
      <c r="H354" s="202"/>
      <c r="I354" s="46"/>
      <c r="J354" s="51" t="s">
        <v>144</v>
      </c>
      <c r="K354" s="48"/>
      <c r="L354" s="48"/>
      <c r="M354" s="49">
        <f>SUM(M353:M353)</f>
        <v>2691900</v>
      </c>
      <c r="N354" s="50"/>
      <c r="O354" s="49">
        <f>SUM(O353:O353)</f>
        <v>308100</v>
      </c>
      <c r="P354" s="50"/>
      <c r="Q354" s="49">
        <f>SUM(Q353:Q353)</f>
        <v>3000000</v>
      </c>
      <c r="R354" s="49">
        <f>SUM(R353:R353)</f>
        <v>0</v>
      </c>
      <c r="S354" s="50"/>
      <c r="T354" s="49">
        <f>SUM(T353:T353)</f>
        <v>3000000</v>
      </c>
      <c r="U354" s="106"/>
    </row>
    <row r="355" spans="1:21" ht="12.75" customHeight="1" x14ac:dyDescent="0.3">
      <c r="A355" s="200" t="s">
        <v>228</v>
      </c>
      <c r="B355" s="203">
        <v>36</v>
      </c>
      <c r="C355" s="200" t="s">
        <v>599</v>
      </c>
      <c r="D355" s="203" t="s">
        <v>179</v>
      </c>
      <c r="E355" s="200" t="s">
        <v>67</v>
      </c>
      <c r="F355" s="200"/>
      <c r="G355" s="200"/>
      <c r="H355" s="200" t="s">
        <v>60</v>
      </c>
      <c r="I355" s="40">
        <v>20121</v>
      </c>
      <c r="J355" s="44">
        <v>2017</v>
      </c>
      <c r="K355" s="44" t="s">
        <v>2</v>
      </c>
      <c r="L355" s="44" t="s">
        <v>152</v>
      </c>
      <c r="M355" s="43">
        <v>274753.26</v>
      </c>
      <c r="N355" s="44" t="s">
        <v>34</v>
      </c>
      <c r="O355" s="43">
        <v>31446.74</v>
      </c>
      <c r="P355" s="44" t="s">
        <v>0</v>
      </c>
      <c r="Q355" s="43">
        <f>SUM(O355,M355)</f>
        <v>306200</v>
      </c>
      <c r="R355" s="43"/>
      <c r="S355" s="44"/>
      <c r="T355" s="43">
        <f>SUM(R355,Q355)</f>
        <v>306200</v>
      </c>
    </row>
    <row r="356" spans="1:21" ht="12.75" customHeight="1" x14ac:dyDescent="0.3">
      <c r="A356" s="239"/>
      <c r="B356" s="247"/>
      <c r="C356" s="239"/>
      <c r="D356" s="253"/>
      <c r="E356" s="239"/>
      <c r="F356" s="239"/>
      <c r="G356" s="239"/>
      <c r="H356" s="239"/>
      <c r="I356" s="40">
        <v>20121</v>
      </c>
      <c r="J356" s="160">
        <v>2018</v>
      </c>
      <c r="K356" s="160" t="s">
        <v>25</v>
      </c>
      <c r="L356" s="160" t="s">
        <v>350</v>
      </c>
      <c r="M356" s="161">
        <v>8261544.29</v>
      </c>
      <c r="N356" s="160" t="s">
        <v>229</v>
      </c>
      <c r="O356" s="161">
        <v>945570.71</v>
      </c>
      <c r="P356" s="160" t="s">
        <v>0</v>
      </c>
      <c r="Q356" s="161">
        <f>SUM(O356,M356)</f>
        <v>9207115</v>
      </c>
      <c r="R356" s="161"/>
      <c r="S356" s="160"/>
      <c r="T356" s="161">
        <f>SUM(R356,Q356)</f>
        <v>9207115</v>
      </c>
    </row>
    <row r="357" spans="1:21" ht="13.2" customHeight="1" x14ac:dyDescent="0.3">
      <c r="A357" s="239"/>
      <c r="B357" s="247"/>
      <c r="C357" s="239"/>
      <c r="D357" s="253"/>
      <c r="E357" s="239"/>
      <c r="F357" s="239"/>
      <c r="G357" s="239"/>
      <c r="H357" s="239"/>
      <c r="I357" s="78"/>
      <c r="J357" s="57" t="s">
        <v>144</v>
      </c>
      <c r="K357" s="79"/>
      <c r="L357" s="79"/>
      <c r="M357" s="59">
        <f>SUM(M355:M356)</f>
        <v>8536297.5500000007</v>
      </c>
      <c r="N357" s="60"/>
      <c r="O357" s="59">
        <f t="shared" ref="O357" si="172">SUM(O355:O356)</f>
        <v>977017.45</v>
      </c>
      <c r="P357" s="60"/>
      <c r="Q357" s="59">
        <f t="shared" ref="Q357:R357" si="173">SUM(Q355:Q356)</f>
        <v>9513315</v>
      </c>
      <c r="R357" s="59">
        <f t="shared" si="173"/>
        <v>0</v>
      </c>
      <c r="S357" s="60"/>
      <c r="T357" s="59">
        <f t="shared" ref="T357" si="174">SUM(T355:T356)</f>
        <v>9513315</v>
      </c>
    </row>
    <row r="358" spans="1:21" ht="12.75" customHeight="1" x14ac:dyDescent="0.3">
      <c r="A358" s="215" t="s">
        <v>299</v>
      </c>
      <c r="B358" s="245">
        <v>107</v>
      </c>
      <c r="C358" s="215" t="s">
        <v>437</v>
      </c>
      <c r="D358" s="252" t="s">
        <v>179</v>
      </c>
      <c r="E358" s="215" t="s">
        <v>67</v>
      </c>
      <c r="F358" s="80"/>
      <c r="G358" s="80"/>
      <c r="H358" s="215" t="s">
        <v>60</v>
      </c>
      <c r="I358" s="52">
        <v>21261</v>
      </c>
      <c r="J358" s="42">
        <v>2018</v>
      </c>
      <c r="K358" s="42" t="s">
        <v>2</v>
      </c>
      <c r="L358" s="42" t="s">
        <v>315</v>
      </c>
      <c r="M358" s="121">
        <v>443266.2</v>
      </c>
      <c r="N358" s="42" t="s">
        <v>34</v>
      </c>
      <c r="O358" s="121">
        <v>50733.8</v>
      </c>
      <c r="P358" s="42" t="s">
        <v>0</v>
      </c>
      <c r="Q358" s="121">
        <f>SUM(O358,M358)</f>
        <v>494000</v>
      </c>
      <c r="R358" s="121"/>
      <c r="S358" s="42"/>
      <c r="T358" s="121">
        <f>SUM(R358,Q358)</f>
        <v>494000</v>
      </c>
    </row>
    <row r="359" spans="1:21" ht="12.75" customHeight="1" x14ac:dyDescent="0.3">
      <c r="A359" s="215"/>
      <c r="B359" s="245"/>
      <c r="C359" s="215"/>
      <c r="D359" s="247"/>
      <c r="E359" s="215"/>
      <c r="F359" s="80"/>
      <c r="G359" s="80"/>
      <c r="H359" s="215"/>
      <c r="I359" s="52">
        <v>21261</v>
      </c>
      <c r="J359" s="42">
        <v>2018</v>
      </c>
      <c r="K359" s="42" t="s">
        <v>2</v>
      </c>
      <c r="L359" s="42" t="s">
        <v>570</v>
      </c>
      <c r="M359" s="121">
        <v>788457.51</v>
      </c>
      <c r="N359" s="42" t="s">
        <v>538</v>
      </c>
      <c r="O359" s="121">
        <v>90242.49</v>
      </c>
      <c r="P359" s="42" t="s">
        <v>0</v>
      </c>
      <c r="Q359" s="121">
        <f>SUM(O359,M359)</f>
        <v>878700</v>
      </c>
      <c r="R359" s="121"/>
      <c r="S359" s="42"/>
      <c r="T359" s="121">
        <f>SUM(R359,Q359)</f>
        <v>878700</v>
      </c>
    </row>
    <row r="360" spans="1:21" ht="12.75" customHeight="1" x14ac:dyDescent="0.3">
      <c r="A360" s="215"/>
      <c r="B360" s="245"/>
      <c r="C360" s="215"/>
      <c r="D360" s="247"/>
      <c r="E360" s="215"/>
      <c r="F360" s="80"/>
      <c r="G360" s="80"/>
      <c r="H360" s="215"/>
      <c r="I360" s="52">
        <v>21261</v>
      </c>
      <c r="J360" s="42">
        <v>2021</v>
      </c>
      <c r="K360" s="42" t="s">
        <v>32</v>
      </c>
      <c r="L360" s="42" t="s">
        <v>41</v>
      </c>
      <c r="M360" s="121">
        <v>107676</v>
      </c>
      <c r="N360" s="42" t="s">
        <v>289</v>
      </c>
      <c r="O360" s="121">
        <v>12324</v>
      </c>
      <c r="P360" s="42" t="s">
        <v>0</v>
      </c>
      <c r="Q360" s="121">
        <f>SUM(O360,M360)</f>
        <v>120000</v>
      </c>
      <c r="R360" s="121"/>
      <c r="S360" s="42"/>
      <c r="T360" s="121">
        <f>SUM(R360,Q360)</f>
        <v>120000</v>
      </c>
    </row>
    <row r="361" spans="1:21" ht="12.75" customHeight="1" x14ac:dyDescent="0.3">
      <c r="A361" s="215"/>
      <c r="B361" s="245"/>
      <c r="C361" s="215"/>
      <c r="D361" s="247"/>
      <c r="E361" s="215"/>
      <c r="F361" s="80"/>
      <c r="G361" s="80"/>
      <c r="H361" s="215"/>
      <c r="I361" s="52">
        <v>21261</v>
      </c>
      <c r="J361" s="42">
        <v>2020</v>
      </c>
      <c r="K361" s="42" t="s">
        <v>33</v>
      </c>
      <c r="L361" s="42" t="s">
        <v>42</v>
      </c>
      <c r="M361" s="121">
        <v>0</v>
      </c>
      <c r="N361" s="42" t="s">
        <v>289</v>
      </c>
      <c r="O361" s="121">
        <v>0</v>
      </c>
      <c r="P361" s="42" t="s">
        <v>0</v>
      </c>
      <c r="Q361" s="121">
        <f>SUM(O361,M361)</f>
        <v>0</v>
      </c>
      <c r="R361" s="121"/>
      <c r="S361" s="42"/>
      <c r="T361" s="121">
        <f>SUM(R361,Q361)</f>
        <v>0</v>
      </c>
    </row>
    <row r="362" spans="1:21" ht="12.75" customHeight="1" x14ac:dyDescent="0.3">
      <c r="A362" s="215"/>
      <c r="B362" s="245"/>
      <c r="C362" s="215"/>
      <c r="D362" s="247"/>
      <c r="E362" s="215"/>
      <c r="F362" s="80"/>
      <c r="G362" s="80"/>
      <c r="H362" s="215"/>
      <c r="I362" s="52">
        <v>21261</v>
      </c>
      <c r="J362" s="42">
        <v>2020</v>
      </c>
      <c r="K362" s="42" t="s">
        <v>25</v>
      </c>
      <c r="L362" s="42" t="s">
        <v>42</v>
      </c>
      <c r="M362" s="121">
        <v>0</v>
      </c>
      <c r="N362" s="42" t="s">
        <v>289</v>
      </c>
      <c r="O362" s="121">
        <v>0</v>
      </c>
      <c r="P362" s="42" t="s">
        <v>0</v>
      </c>
      <c r="Q362" s="121">
        <f>SUM(O362,M362)</f>
        <v>0</v>
      </c>
      <c r="R362" s="121"/>
      <c r="S362" s="42"/>
      <c r="T362" s="121">
        <f>SUM(R362,Q362)</f>
        <v>0</v>
      </c>
    </row>
    <row r="363" spans="1:21" ht="12.75" customHeight="1" x14ac:dyDescent="0.3">
      <c r="A363" s="215"/>
      <c r="B363" s="245"/>
      <c r="C363" s="215"/>
      <c r="D363" s="230"/>
      <c r="E363" s="215"/>
      <c r="F363" s="80"/>
      <c r="G363" s="80"/>
      <c r="H363" s="216"/>
      <c r="I363" s="119"/>
      <c r="J363" s="51" t="s">
        <v>144</v>
      </c>
      <c r="K363" s="120"/>
      <c r="L363" s="120"/>
      <c r="M363" s="49">
        <f>SUM(M358:M362)</f>
        <v>1339399.71</v>
      </c>
      <c r="N363" s="49"/>
      <c r="O363" s="49">
        <f t="shared" ref="O363:T363" si="175">SUM(O358:O362)</f>
        <v>153300.29</v>
      </c>
      <c r="P363" s="49"/>
      <c r="Q363" s="49">
        <f t="shared" si="175"/>
        <v>1492700</v>
      </c>
      <c r="R363" s="49">
        <f t="shared" si="175"/>
        <v>0</v>
      </c>
      <c r="S363" s="49"/>
      <c r="T363" s="49">
        <f t="shared" si="175"/>
        <v>1492700</v>
      </c>
    </row>
    <row r="364" spans="1:21" ht="12.75" customHeight="1" x14ac:dyDescent="0.3">
      <c r="A364" s="215" t="s">
        <v>200</v>
      </c>
      <c r="B364" s="245">
        <v>95</v>
      </c>
      <c r="C364" s="215" t="s">
        <v>600</v>
      </c>
      <c r="D364" s="252" t="s">
        <v>196</v>
      </c>
      <c r="E364" s="215" t="s">
        <v>64</v>
      </c>
      <c r="F364" s="80"/>
      <c r="G364" s="80"/>
      <c r="H364" s="215" t="s">
        <v>159</v>
      </c>
      <c r="I364" s="52">
        <v>21251</v>
      </c>
      <c r="J364" s="42">
        <v>2018</v>
      </c>
      <c r="K364" s="42" t="s">
        <v>2</v>
      </c>
      <c r="L364" s="42" t="s">
        <v>438</v>
      </c>
      <c r="M364" s="121">
        <v>0</v>
      </c>
      <c r="N364" s="42" t="s">
        <v>15</v>
      </c>
      <c r="O364" s="121">
        <v>0</v>
      </c>
      <c r="P364" s="42" t="s">
        <v>0</v>
      </c>
      <c r="Q364" s="121">
        <f>SUM(O364,M364)</f>
        <v>0</v>
      </c>
      <c r="R364" s="121">
        <v>146000</v>
      </c>
      <c r="S364" s="42" t="s">
        <v>270</v>
      </c>
      <c r="T364" s="121">
        <f>SUM(R364,Q364)</f>
        <v>146000</v>
      </c>
    </row>
    <row r="365" spans="1:21" ht="12.75" customHeight="1" x14ac:dyDescent="0.3">
      <c r="A365" s="215"/>
      <c r="B365" s="245"/>
      <c r="C365" s="215"/>
      <c r="D365" s="253"/>
      <c r="E365" s="215"/>
      <c r="F365" s="80"/>
      <c r="G365" s="80"/>
      <c r="H365" s="215"/>
      <c r="I365" s="52">
        <v>21251</v>
      </c>
      <c r="J365" s="42">
        <v>2019</v>
      </c>
      <c r="K365" s="42" t="s">
        <v>25</v>
      </c>
      <c r="L365" s="42" t="s">
        <v>571</v>
      </c>
      <c r="M365" s="121">
        <v>0</v>
      </c>
      <c r="N365" s="42" t="s">
        <v>15</v>
      </c>
      <c r="O365" s="121">
        <v>0</v>
      </c>
      <c r="P365" s="42" t="s">
        <v>0</v>
      </c>
      <c r="Q365" s="121">
        <f t="shared" ref="Q365" si="176">SUM(O365,M365)</f>
        <v>0</v>
      </c>
      <c r="R365" s="121">
        <v>120000</v>
      </c>
      <c r="S365" s="42" t="s">
        <v>270</v>
      </c>
      <c r="T365" s="121">
        <f t="shared" ref="T365" si="177">SUM(R365,Q365)</f>
        <v>120000</v>
      </c>
    </row>
    <row r="366" spans="1:21" ht="12.75" customHeight="1" x14ac:dyDescent="0.3">
      <c r="A366" s="215"/>
      <c r="B366" s="245"/>
      <c r="C366" s="215"/>
      <c r="D366" s="230"/>
      <c r="E366" s="215"/>
      <c r="F366" s="80"/>
      <c r="G366" s="80"/>
      <c r="H366" s="216"/>
      <c r="I366" s="119"/>
      <c r="J366" s="51" t="s">
        <v>144</v>
      </c>
      <c r="K366" s="120"/>
      <c r="L366" s="120"/>
      <c r="M366" s="49">
        <f>SUM(M364:M365)</f>
        <v>0</v>
      </c>
      <c r="N366" s="50"/>
      <c r="O366" s="49">
        <f>SUM(O364:O365)</f>
        <v>0</v>
      </c>
      <c r="P366" s="50"/>
      <c r="Q366" s="49">
        <f>SUM(Q364:Q365)</f>
        <v>0</v>
      </c>
      <c r="R366" s="49">
        <f>SUM(R364:R365)</f>
        <v>266000</v>
      </c>
      <c r="S366" s="50"/>
      <c r="T366" s="49">
        <f>SUM(T364:T365)</f>
        <v>266000</v>
      </c>
    </row>
    <row r="367" spans="1:21" ht="12.75" customHeight="1" x14ac:dyDescent="0.3">
      <c r="A367" s="219" t="s">
        <v>161</v>
      </c>
      <c r="B367" s="258">
        <v>94</v>
      </c>
      <c r="C367" s="219" t="s">
        <v>425</v>
      </c>
      <c r="D367" s="205" t="s">
        <v>196</v>
      </c>
      <c r="E367" s="219" t="s">
        <v>64</v>
      </c>
      <c r="F367" s="162"/>
      <c r="G367" s="162"/>
      <c r="H367" s="219" t="s">
        <v>232</v>
      </c>
      <c r="I367" s="163">
        <v>21243</v>
      </c>
      <c r="J367" s="36">
        <v>2018</v>
      </c>
      <c r="K367" s="36" t="s">
        <v>2</v>
      </c>
      <c r="L367" s="164" t="s">
        <v>283</v>
      </c>
      <c r="M367" s="165">
        <v>0</v>
      </c>
      <c r="N367" s="36" t="s">
        <v>124</v>
      </c>
      <c r="O367" s="165">
        <v>0</v>
      </c>
      <c r="P367" s="36" t="s">
        <v>0</v>
      </c>
      <c r="Q367" s="165">
        <f>SUM(O367,M367)</f>
        <v>0</v>
      </c>
      <c r="R367" s="165">
        <v>16136.68</v>
      </c>
      <c r="S367" s="36" t="s">
        <v>270</v>
      </c>
      <c r="T367" s="165">
        <f>SUM(R367,Q367)</f>
        <v>16136.68</v>
      </c>
    </row>
    <row r="368" spans="1:21" ht="12.75" customHeight="1" x14ac:dyDescent="0.3">
      <c r="A368" s="215"/>
      <c r="B368" s="250"/>
      <c r="C368" s="215"/>
      <c r="D368" s="245"/>
      <c r="E368" s="215"/>
      <c r="F368" s="80"/>
      <c r="G368" s="80"/>
      <c r="H368" s="215"/>
      <c r="I368" s="52">
        <v>21243</v>
      </c>
      <c r="J368" s="42">
        <v>2019</v>
      </c>
      <c r="K368" s="42" t="s">
        <v>32</v>
      </c>
      <c r="L368" s="42" t="s">
        <v>42</v>
      </c>
      <c r="M368" s="121">
        <v>0</v>
      </c>
      <c r="N368" s="42" t="s">
        <v>124</v>
      </c>
      <c r="O368" s="121">
        <v>0</v>
      </c>
      <c r="P368" s="42" t="s">
        <v>0</v>
      </c>
      <c r="Q368" s="121">
        <f>SUM(O368,M368)</f>
        <v>0</v>
      </c>
      <c r="R368" s="121">
        <v>0</v>
      </c>
      <c r="S368" s="42" t="s">
        <v>270</v>
      </c>
      <c r="T368" s="121">
        <f>SUM(R368,Q368)</f>
        <v>0</v>
      </c>
    </row>
    <row r="369" spans="1:21" ht="12.75" customHeight="1" x14ac:dyDescent="0.3">
      <c r="A369" s="215"/>
      <c r="B369" s="251"/>
      <c r="C369" s="215"/>
      <c r="D369" s="245"/>
      <c r="E369" s="215"/>
      <c r="F369" s="80"/>
      <c r="G369" s="80"/>
      <c r="H369" s="216"/>
      <c r="I369" s="52">
        <v>21243</v>
      </c>
      <c r="J369" s="42">
        <v>2018</v>
      </c>
      <c r="K369" s="42" t="s">
        <v>25</v>
      </c>
      <c r="L369" s="42" t="s">
        <v>42</v>
      </c>
      <c r="M369" s="121">
        <v>0</v>
      </c>
      <c r="N369" s="42" t="s">
        <v>124</v>
      </c>
      <c r="O369" s="121">
        <v>0</v>
      </c>
      <c r="P369" s="42" t="s">
        <v>0</v>
      </c>
      <c r="Q369" s="121">
        <f>SUM(O369,M369)</f>
        <v>0</v>
      </c>
      <c r="R369" s="121">
        <v>0</v>
      </c>
      <c r="S369" s="42" t="s">
        <v>270</v>
      </c>
      <c r="T369" s="121">
        <f>SUM(R369,Q369)</f>
        <v>0</v>
      </c>
    </row>
    <row r="370" spans="1:21" ht="12.75" customHeight="1" x14ac:dyDescent="0.3">
      <c r="A370" s="215"/>
      <c r="B370" s="251"/>
      <c r="C370" s="215"/>
      <c r="D370" s="245"/>
      <c r="E370" s="215"/>
      <c r="F370" s="80"/>
      <c r="G370" s="80"/>
      <c r="H370" s="216"/>
      <c r="I370" s="119"/>
      <c r="J370" s="51" t="s">
        <v>144</v>
      </c>
      <c r="K370" s="120"/>
      <c r="L370" s="120"/>
      <c r="M370" s="158">
        <f>SUM(M367:M369)</f>
        <v>0</v>
      </c>
      <c r="N370" s="159"/>
      <c r="O370" s="158">
        <f>SUM(O367:O369)</f>
        <v>0</v>
      </c>
      <c r="P370" s="159"/>
      <c r="Q370" s="158">
        <f>SUM(Q367:Q369)</f>
        <v>0</v>
      </c>
      <c r="R370" s="158">
        <f>SUM(R367:R369)</f>
        <v>16136.68</v>
      </c>
      <c r="S370" s="159"/>
      <c r="T370" s="158">
        <f>SUM(T367:T369)</f>
        <v>16136.68</v>
      </c>
    </row>
    <row r="371" spans="1:21" ht="12.75" customHeight="1" x14ac:dyDescent="0.3">
      <c r="A371" s="201" t="s">
        <v>154</v>
      </c>
      <c r="B371" s="204">
        <v>92</v>
      </c>
      <c r="C371" s="201" t="s">
        <v>601</v>
      </c>
      <c r="D371" s="204" t="s">
        <v>181</v>
      </c>
      <c r="E371" s="201" t="s">
        <v>244</v>
      </c>
      <c r="F371" s="201"/>
      <c r="G371" s="201"/>
      <c r="H371" s="201" t="s">
        <v>231</v>
      </c>
      <c r="I371" s="34">
        <v>21192</v>
      </c>
      <c r="J371" s="38">
        <v>2018</v>
      </c>
      <c r="K371" s="38" t="s">
        <v>2</v>
      </c>
      <c r="L371" s="38" t="s">
        <v>266</v>
      </c>
      <c r="M371" s="37">
        <v>553320</v>
      </c>
      <c r="N371" s="38" t="s">
        <v>34</v>
      </c>
      <c r="O371" s="37">
        <v>46680</v>
      </c>
      <c r="P371" s="38" t="s">
        <v>0</v>
      </c>
      <c r="Q371" s="37">
        <f>SUM(O371,M371)</f>
        <v>600000</v>
      </c>
      <c r="R371" s="37"/>
      <c r="S371" s="38"/>
      <c r="T371" s="37">
        <f>SUM(R371,Q371)</f>
        <v>600000</v>
      </c>
    </row>
    <row r="372" spans="1:21" ht="12.75" customHeight="1" x14ac:dyDescent="0.3">
      <c r="A372" s="239"/>
      <c r="B372" s="247"/>
      <c r="C372" s="239"/>
      <c r="D372" s="253"/>
      <c r="E372" s="239"/>
      <c r="F372" s="239"/>
      <c r="G372" s="239"/>
      <c r="H372" s="239"/>
      <c r="I372" s="40">
        <v>21192</v>
      </c>
      <c r="J372" s="160">
        <v>2020</v>
      </c>
      <c r="K372" s="160" t="s">
        <v>25</v>
      </c>
      <c r="L372" s="38" t="s">
        <v>623</v>
      </c>
      <c r="M372" s="161">
        <v>1856962.35</v>
      </c>
      <c r="N372" s="160" t="s">
        <v>146</v>
      </c>
      <c r="O372" s="161">
        <v>212537.65</v>
      </c>
      <c r="P372" s="160" t="s">
        <v>0</v>
      </c>
      <c r="Q372" s="161">
        <f>SUM(O372,M372)</f>
        <v>2069500</v>
      </c>
      <c r="R372" s="161"/>
      <c r="S372" s="160"/>
      <c r="T372" s="161">
        <f>SUM(R372,Q372)</f>
        <v>2069500</v>
      </c>
    </row>
    <row r="373" spans="1:21" ht="14.4" customHeight="1" x14ac:dyDescent="0.3">
      <c r="A373" s="202"/>
      <c r="B373" s="205"/>
      <c r="C373" s="202"/>
      <c r="D373" s="230"/>
      <c r="E373" s="202"/>
      <c r="F373" s="202"/>
      <c r="G373" s="202"/>
      <c r="H373" s="202"/>
      <c r="I373" s="46"/>
      <c r="J373" s="51" t="s">
        <v>144</v>
      </c>
      <c r="K373" s="48"/>
      <c r="L373" s="48"/>
      <c r="M373" s="49">
        <f>SUM(M371:M372)</f>
        <v>2410282.35</v>
      </c>
      <c r="N373" s="50"/>
      <c r="O373" s="49">
        <f t="shared" ref="O373" si="178">SUM(O371:O372)</f>
        <v>259217.65</v>
      </c>
      <c r="P373" s="50"/>
      <c r="Q373" s="49">
        <f t="shared" ref="Q373:R373" si="179">SUM(Q371:Q372)</f>
        <v>2669500</v>
      </c>
      <c r="R373" s="49">
        <f t="shared" si="179"/>
        <v>0</v>
      </c>
      <c r="S373" s="50"/>
      <c r="T373" s="49">
        <f t="shared" ref="T373" si="180">SUM(T371:T372)</f>
        <v>2669500</v>
      </c>
      <c r="U373" s="106"/>
    </row>
    <row r="374" spans="1:21" ht="12.75" customHeight="1" x14ac:dyDescent="0.3">
      <c r="A374" s="200" t="s">
        <v>182</v>
      </c>
      <c r="B374" s="203">
        <v>28</v>
      </c>
      <c r="C374" s="200" t="s">
        <v>602</v>
      </c>
      <c r="D374" s="203" t="s">
        <v>171</v>
      </c>
      <c r="E374" s="200" t="s">
        <v>64</v>
      </c>
      <c r="F374" s="221"/>
      <c r="G374" s="221"/>
      <c r="H374" s="200" t="s">
        <v>44</v>
      </c>
      <c r="I374" s="40">
        <v>19797</v>
      </c>
      <c r="J374" s="44">
        <v>2018</v>
      </c>
      <c r="K374" s="44" t="s">
        <v>2</v>
      </c>
      <c r="L374" s="44" t="s">
        <v>267</v>
      </c>
      <c r="M374" s="43">
        <v>0</v>
      </c>
      <c r="N374" s="44" t="s">
        <v>27</v>
      </c>
      <c r="O374" s="43">
        <v>0</v>
      </c>
      <c r="P374" s="44"/>
      <c r="Q374" s="43">
        <f>SUM(O374,M374)</f>
        <v>0</v>
      </c>
      <c r="R374" s="43">
        <v>94000</v>
      </c>
      <c r="S374" s="44" t="s">
        <v>147</v>
      </c>
      <c r="T374" s="43">
        <f>SUM(R374,Q374)</f>
        <v>94000</v>
      </c>
    </row>
    <row r="375" spans="1:21" ht="12.75" customHeight="1" x14ac:dyDescent="0.3">
      <c r="A375" s="201"/>
      <c r="B375" s="204"/>
      <c r="C375" s="201"/>
      <c r="D375" s="204"/>
      <c r="E375" s="201"/>
      <c r="F375" s="223"/>
      <c r="G375" s="223"/>
      <c r="H375" s="201"/>
      <c r="I375" s="40">
        <v>19797</v>
      </c>
      <c r="J375" s="44">
        <v>2018</v>
      </c>
      <c r="K375" s="44" t="s">
        <v>2</v>
      </c>
      <c r="L375" s="44" t="s">
        <v>267</v>
      </c>
      <c r="M375" s="43">
        <v>0</v>
      </c>
      <c r="N375" s="44"/>
      <c r="O375" s="43">
        <v>0</v>
      </c>
      <c r="P375" s="44"/>
      <c r="Q375" s="43">
        <f>SUM(O375,M375)</f>
        <v>0</v>
      </c>
      <c r="R375" s="43">
        <v>6000</v>
      </c>
      <c r="S375" s="44" t="s">
        <v>22</v>
      </c>
      <c r="T375" s="43">
        <f>SUM(R375,Q375)</f>
        <v>6000</v>
      </c>
    </row>
    <row r="376" spans="1:21" ht="12.75" customHeight="1" x14ac:dyDescent="0.3">
      <c r="A376" s="248"/>
      <c r="B376" s="233"/>
      <c r="C376" s="239"/>
      <c r="D376" s="253"/>
      <c r="E376" s="239"/>
      <c r="F376" s="244"/>
      <c r="G376" s="244"/>
      <c r="H376" s="239"/>
      <c r="I376" s="40">
        <v>19797</v>
      </c>
      <c r="J376" s="44">
        <v>2018</v>
      </c>
      <c r="K376" s="44" t="s">
        <v>25</v>
      </c>
      <c r="L376" s="44" t="s">
        <v>267</v>
      </c>
      <c r="M376" s="43">
        <v>0</v>
      </c>
      <c r="N376" s="44" t="s">
        <v>27</v>
      </c>
      <c r="O376" s="43">
        <v>0</v>
      </c>
      <c r="P376" s="44"/>
      <c r="Q376" s="43">
        <f>SUM(O376,M376)</f>
        <v>0</v>
      </c>
      <c r="R376" s="43">
        <v>546511.30000000005</v>
      </c>
      <c r="S376" s="44" t="s">
        <v>147</v>
      </c>
      <c r="T376" s="43">
        <f>SUM(R376,Q376)</f>
        <v>546511.30000000005</v>
      </c>
    </row>
    <row r="377" spans="1:21" ht="12.75" customHeight="1" x14ac:dyDescent="0.3">
      <c r="A377" s="248"/>
      <c r="B377" s="233"/>
      <c r="C377" s="239"/>
      <c r="D377" s="253"/>
      <c r="E377" s="239"/>
      <c r="F377" s="244"/>
      <c r="G377" s="244"/>
      <c r="H377" s="239"/>
      <c r="I377" s="40">
        <v>19797</v>
      </c>
      <c r="J377" s="44">
        <v>2018</v>
      </c>
      <c r="K377" s="44" t="s">
        <v>25</v>
      </c>
      <c r="L377" s="44" t="s">
        <v>267</v>
      </c>
      <c r="M377" s="43">
        <v>0</v>
      </c>
      <c r="N377" s="44"/>
      <c r="O377" s="43">
        <v>0</v>
      </c>
      <c r="P377" s="44"/>
      <c r="Q377" s="43">
        <f>SUM(O377,M377)</f>
        <v>0</v>
      </c>
      <c r="R377" s="43">
        <v>34883.699999999997</v>
      </c>
      <c r="S377" s="44" t="s">
        <v>22</v>
      </c>
      <c r="T377" s="43">
        <f>SUM(R377,Q377)</f>
        <v>34883.699999999997</v>
      </c>
    </row>
    <row r="378" spans="1:21" ht="12.75" customHeight="1" x14ac:dyDescent="0.3">
      <c r="A378" s="238"/>
      <c r="B378" s="225"/>
      <c r="C378" s="202"/>
      <c r="D378" s="230"/>
      <c r="E378" s="202"/>
      <c r="F378" s="242"/>
      <c r="G378" s="242"/>
      <c r="H378" s="202"/>
      <c r="I378" s="46"/>
      <c r="J378" s="51" t="s">
        <v>144</v>
      </c>
      <c r="K378" s="48"/>
      <c r="L378" s="48"/>
      <c r="M378" s="49">
        <f>SUM(M374:M377)</f>
        <v>0</v>
      </c>
      <c r="N378" s="50"/>
      <c r="O378" s="49">
        <f t="shared" ref="O378:T378" si="181">SUM(O374:O377)</f>
        <v>0</v>
      </c>
      <c r="P378" s="50"/>
      <c r="Q378" s="49">
        <f t="shared" si="181"/>
        <v>0</v>
      </c>
      <c r="R378" s="49">
        <f t="shared" si="181"/>
        <v>681395</v>
      </c>
      <c r="S378" s="50"/>
      <c r="T378" s="49">
        <f t="shared" si="181"/>
        <v>681395</v>
      </c>
    </row>
    <row r="379" spans="1:21" ht="12.75" customHeight="1" x14ac:dyDescent="0.3">
      <c r="A379" s="200" t="s">
        <v>298</v>
      </c>
      <c r="B379" s="203">
        <v>29</v>
      </c>
      <c r="C379" s="200" t="s">
        <v>290</v>
      </c>
      <c r="D379" s="203" t="s">
        <v>179</v>
      </c>
      <c r="E379" s="200" t="s">
        <v>67</v>
      </c>
      <c r="F379" s="221"/>
      <c r="G379" s="221"/>
      <c r="H379" s="200" t="s">
        <v>60</v>
      </c>
      <c r="I379" s="40">
        <v>20504</v>
      </c>
      <c r="J379" s="44">
        <v>2017</v>
      </c>
      <c r="K379" s="44" t="s">
        <v>2</v>
      </c>
      <c r="L379" s="44" t="s">
        <v>151</v>
      </c>
      <c r="M379" s="43">
        <v>358920</v>
      </c>
      <c r="N379" s="44" t="s">
        <v>541</v>
      </c>
      <c r="O379" s="43">
        <v>41080</v>
      </c>
      <c r="P379" s="44" t="s">
        <v>0</v>
      </c>
      <c r="Q379" s="43">
        <f>SUM(O379,M379)</f>
        <v>400000</v>
      </c>
      <c r="R379" s="43"/>
      <c r="S379" s="44"/>
      <c r="T379" s="43">
        <f>SUM(R379,Q379)</f>
        <v>400000</v>
      </c>
    </row>
    <row r="380" spans="1:21" ht="12.75" customHeight="1" x14ac:dyDescent="0.3">
      <c r="A380" s="201"/>
      <c r="B380" s="204"/>
      <c r="C380" s="201"/>
      <c r="D380" s="204"/>
      <c r="E380" s="201"/>
      <c r="F380" s="223"/>
      <c r="G380" s="223"/>
      <c r="H380" s="201"/>
      <c r="I380" s="40">
        <v>20504</v>
      </c>
      <c r="J380" s="44">
        <v>2017</v>
      </c>
      <c r="K380" s="44" t="s">
        <v>2</v>
      </c>
      <c r="L380" s="44" t="s">
        <v>572</v>
      </c>
      <c r="M380" s="43">
        <v>134595</v>
      </c>
      <c r="N380" s="44" t="s">
        <v>539</v>
      </c>
      <c r="O380" s="43">
        <v>15405</v>
      </c>
      <c r="P380" s="44" t="s">
        <v>0</v>
      </c>
      <c r="Q380" s="43">
        <f>SUM(O380,M380)</f>
        <v>150000</v>
      </c>
      <c r="R380" s="43"/>
      <c r="S380" s="44"/>
      <c r="T380" s="43">
        <f>SUM(R380,Q380)</f>
        <v>150000</v>
      </c>
    </row>
    <row r="381" spans="1:21" ht="12.75" customHeight="1" x14ac:dyDescent="0.3">
      <c r="A381" s="201"/>
      <c r="B381" s="204"/>
      <c r="C381" s="201"/>
      <c r="D381" s="204"/>
      <c r="E381" s="201"/>
      <c r="F381" s="223"/>
      <c r="G381" s="223"/>
      <c r="H381" s="201"/>
      <c r="I381" s="40">
        <v>20504</v>
      </c>
      <c r="J381" s="44">
        <v>2019</v>
      </c>
      <c r="K381" s="44" t="s">
        <v>32</v>
      </c>
      <c r="L381" s="44" t="s">
        <v>488</v>
      </c>
      <c r="M381" s="43">
        <v>26919</v>
      </c>
      <c r="N381" s="44" t="s">
        <v>539</v>
      </c>
      <c r="O381" s="43">
        <v>3081</v>
      </c>
      <c r="P381" s="44" t="s">
        <v>0</v>
      </c>
      <c r="Q381" s="43">
        <f>SUM(O381,M381)</f>
        <v>30000</v>
      </c>
      <c r="R381" s="43"/>
      <c r="S381" s="44"/>
      <c r="T381" s="43">
        <f>SUM(R381,Q381)</f>
        <v>30000</v>
      </c>
    </row>
    <row r="382" spans="1:21" ht="12.75" customHeight="1" x14ac:dyDescent="0.3">
      <c r="A382" s="201"/>
      <c r="B382" s="204"/>
      <c r="C382" s="201"/>
      <c r="D382" s="204"/>
      <c r="E382" s="201"/>
      <c r="F382" s="223"/>
      <c r="G382" s="223"/>
      <c r="H382" s="201"/>
      <c r="I382" s="40">
        <v>20504</v>
      </c>
      <c r="J382" s="44">
        <v>2020</v>
      </c>
      <c r="K382" s="44" t="s">
        <v>25</v>
      </c>
      <c r="L382" s="44" t="s">
        <v>573</v>
      </c>
      <c r="M382" s="43">
        <v>2568458.23</v>
      </c>
      <c r="N382" s="44" t="s">
        <v>540</v>
      </c>
      <c r="O382" s="43">
        <v>293971.53999999998</v>
      </c>
      <c r="P382" s="44" t="s">
        <v>0</v>
      </c>
      <c r="Q382" s="43">
        <f>SUM(O382,M382)</f>
        <v>2862429.77</v>
      </c>
      <c r="R382" s="43"/>
      <c r="S382" s="44"/>
      <c r="T382" s="43">
        <f>SUM(R382,Q382)</f>
        <v>2862429.77</v>
      </c>
    </row>
    <row r="383" spans="1:21" ht="12.75" customHeight="1" x14ac:dyDescent="0.3">
      <c r="A383" s="238"/>
      <c r="B383" s="225"/>
      <c r="C383" s="202"/>
      <c r="D383" s="230"/>
      <c r="E383" s="202"/>
      <c r="F383" s="242"/>
      <c r="G383" s="242"/>
      <c r="H383" s="202"/>
      <c r="I383" s="46"/>
      <c r="J383" s="51" t="s">
        <v>144</v>
      </c>
      <c r="K383" s="48"/>
      <c r="L383" s="48"/>
      <c r="M383" s="49">
        <f>SUM(M379:M382,)</f>
        <v>3088892.23</v>
      </c>
      <c r="N383" s="50"/>
      <c r="O383" s="49">
        <f>SUM(O379:O382,)</f>
        <v>353537.54</v>
      </c>
      <c r="P383" s="50"/>
      <c r="Q383" s="49">
        <f>SUM(Q379:Q382,)</f>
        <v>3442429.77</v>
      </c>
      <c r="R383" s="49">
        <f>SUM(R379:R382,)</f>
        <v>0</v>
      </c>
      <c r="S383" s="50"/>
      <c r="T383" s="49">
        <f>SUM(T379:T382,)</f>
        <v>3442429.77</v>
      </c>
    </row>
    <row r="384" spans="1:21" ht="12.75" customHeight="1" x14ac:dyDescent="0.3">
      <c r="A384" s="200" t="s">
        <v>272</v>
      </c>
      <c r="B384" s="203" t="s">
        <v>218</v>
      </c>
      <c r="C384" s="200" t="s">
        <v>271</v>
      </c>
      <c r="D384" s="213" t="s">
        <v>183</v>
      </c>
      <c r="E384" s="211" t="s">
        <v>219</v>
      </c>
      <c r="F384" s="221"/>
      <c r="G384" s="221"/>
      <c r="H384" s="200" t="s">
        <v>60</v>
      </c>
      <c r="I384" s="40">
        <v>18576</v>
      </c>
      <c r="J384" s="44">
        <v>2016</v>
      </c>
      <c r="K384" s="44" t="s">
        <v>2</v>
      </c>
      <c r="L384" s="160" t="s">
        <v>574</v>
      </c>
      <c r="M384" s="161">
        <v>448650</v>
      </c>
      <c r="N384" s="160" t="s">
        <v>34</v>
      </c>
      <c r="O384" s="161">
        <v>51350</v>
      </c>
      <c r="P384" s="160" t="s">
        <v>0</v>
      </c>
      <c r="Q384" s="161">
        <f>SUM(O384,M384)</f>
        <v>500000</v>
      </c>
      <c r="R384" s="43"/>
      <c r="S384" s="44"/>
      <c r="T384" s="161">
        <f>SUM(R384,Q384)</f>
        <v>500000</v>
      </c>
    </row>
    <row r="385" spans="1:20" ht="12.75" customHeight="1" x14ac:dyDescent="0.3">
      <c r="A385" s="248"/>
      <c r="B385" s="209"/>
      <c r="C385" s="239"/>
      <c r="D385" s="213"/>
      <c r="E385" s="211"/>
      <c r="F385" s="244"/>
      <c r="G385" s="244"/>
      <c r="H385" s="239"/>
      <c r="I385" s="40">
        <v>18576</v>
      </c>
      <c r="J385" s="160">
        <v>2018</v>
      </c>
      <c r="K385" s="160" t="s">
        <v>32</v>
      </c>
      <c r="L385" s="160" t="s">
        <v>42</v>
      </c>
      <c r="M385" s="161">
        <v>0</v>
      </c>
      <c r="N385" s="160" t="s">
        <v>34</v>
      </c>
      <c r="O385" s="161">
        <v>0</v>
      </c>
      <c r="P385" s="160" t="s">
        <v>0</v>
      </c>
      <c r="Q385" s="161">
        <f t="shared" ref="Q385:Q386" si="182">SUM(O385,M385)</f>
        <v>0</v>
      </c>
      <c r="R385" s="43"/>
      <c r="S385" s="44"/>
      <c r="T385" s="161">
        <f t="shared" ref="T385:T386" si="183">SUM(R385,Q385)</f>
        <v>0</v>
      </c>
    </row>
    <row r="386" spans="1:20" s="166" customFormat="1" ht="12.75" customHeight="1" x14ac:dyDescent="0.3">
      <c r="A386" s="248"/>
      <c r="B386" s="209"/>
      <c r="C386" s="239"/>
      <c r="D386" s="213"/>
      <c r="E386" s="211"/>
      <c r="F386" s="244"/>
      <c r="G386" s="244"/>
      <c r="H386" s="239"/>
      <c r="I386" s="52">
        <v>18576</v>
      </c>
      <c r="J386" s="160">
        <v>2019</v>
      </c>
      <c r="K386" s="160" t="s">
        <v>25</v>
      </c>
      <c r="L386" s="160" t="s">
        <v>476</v>
      </c>
      <c r="M386" s="161">
        <v>1226609.1000000001</v>
      </c>
      <c r="N386" s="160" t="s">
        <v>273</v>
      </c>
      <c r="O386" s="161">
        <v>140390.9</v>
      </c>
      <c r="P386" s="160" t="s">
        <v>0</v>
      </c>
      <c r="Q386" s="161">
        <f t="shared" si="182"/>
        <v>1367000</v>
      </c>
      <c r="R386" s="161"/>
      <c r="S386" s="160"/>
      <c r="T386" s="161">
        <f t="shared" si="183"/>
        <v>1367000</v>
      </c>
    </row>
    <row r="387" spans="1:20" ht="12.75" customHeight="1" x14ac:dyDescent="0.3">
      <c r="A387" s="238"/>
      <c r="B387" s="210"/>
      <c r="C387" s="202"/>
      <c r="D387" s="213"/>
      <c r="E387" s="211"/>
      <c r="F387" s="242"/>
      <c r="G387" s="242"/>
      <c r="H387" s="202"/>
      <c r="I387" s="46"/>
      <c r="J387" s="51" t="s">
        <v>144</v>
      </c>
      <c r="K387" s="48"/>
      <c r="L387" s="48"/>
      <c r="M387" s="167">
        <f>SUM(M384:M386)</f>
        <v>1675259.1</v>
      </c>
      <c r="N387" s="168"/>
      <c r="O387" s="167">
        <f>SUM(O384:O386)</f>
        <v>191740.9</v>
      </c>
      <c r="P387" s="168"/>
      <c r="Q387" s="167">
        <f>SUM(Q384:Q386)</f>
        <v>1867000</v>
      </c>
      <c r="R387" s="49">
        <f>SUM(R384:R386)</f>
        <v>0</v>
      </c>
      <c r="S387" s="48"/>
      <c r="T387" s="49">
        <f>SUM(T384:T386)</f>
        <v>1867000</v>
      </c>
    </row>
    <row r="388" spans="1:20" ht="12.75" customHeight="1" x14ac:dyDescent="0.3">
      <c r="A388" s="200" t="s">
        <v>162</v>
      </c>
      <c r="B388" s="203">
        <v>30</v>
      </c>
      <c r="C388" s="200" t="s">
        <v>163</v>
      </c>
      <c r="D388" s="213" t="s">
        <v>183</v>
      </c>
      <c r="E388" s="211" t="s">
        <v>67</v>
      </c>
      <c r="F388" s="221"/>
      <c r="G388" s="221"/>
      <c r="H388" s="200" t="s">
        <v>60</v>
      </c>
      <c r="I388" s="40">
        <v>18577</v>
      </c>
      <c r="J388" s="44">
        <v>2016</v>
      </c>
      <c r="K388" s="44" t="s">
        <v>2</v>
      </c>
      <c r="L388" s="160" t="s">
        <v>164</v>
      </c>
      <c r="M388" s="161">
        <v>1124796.27</v>
      </c>
      <c r="N388" s="160" t="s">
        <v>34</v>
      </c>
      <c r="O388" s="161">
        <v>94891.73</v>
      </c>
      <c r="P388" s="160" t="s">
        <v>0</v>
      </c>
      <c r="Q388" s="161">
        <f>SUM(O388,M388)</f>
        <v>1219688</v>
      </c>
      <c r="R388" s="43"/>
      <c r="S388" s="44"/>
      <c r="T388" s="161">
        <f>SUM(R388,Q388)</f>
        <v>1219688</v>
      </c>
    </row>
    <row r="389" spans="1:20" ht="12.75" customHeight="1" x14ac:dyDescent="0.3">
      <c r="A389" s="248"/>
      <c r="B389" s="209"/>
      <c r="C389" s="239"/>
      <c r="D389" s="213"/>
      <c r="E389" s="211"/>
      <c r="F389" s="244"/>
      <c r="G389" s="244"/>
      <c r="H389" s="239"/>
      <c r="I389" s="40">
        <v>18577</v>
      </c>
      <c r="J389" s="160">
        <v>2018</v>
      </c>
      <c r="K389" s="160" t="s">
        <v>32</v>
      </c>
      <c r="L389" s="160" t="s">
        <v>42</v>
      </c>
      <c r="M389" s="161">
        <v>0</v>
      </c>
      <c r="N389" s="160" t="s">
        <v>229</v>
      </c>
      <c r="O389" s="161">
        <v>0</v>
      </c>
      <c r="P389" s="160" t="s">
        <v>0</v>
      </c>
      <c r="Q389" s="161">
        <f t="shared" ref="Q389:Q390" si="184">SUM(O389,M389)</f>
        <v>0</v>
      </c>
      <c r="R389" s="43"/>
      <c r="S389" s="44"/>
      <c r="T389" s="161">
        <f t="shared" ref="T389:T390" si="185">SUM(R389,Q389)</f>
        <v>0</v>
      </c>
    </row>
    <row r="390" spans="1:20" s="166" customFormat="1" ht="12.75" customHeight="1" x14ac:dyDescent="0.3">
      <c r="A390" s="248"/>
      <c r="B390" s="209"/>
      <c r="C390" s="239"/>
      <c r="D390" s="213"/>
      <c r="E390" s="211"/>
      <c r="F390" s="244"/>
      <c r="G390" s="244"/>
      <c r="H390" s="239"/>
      <c r="I390" s="52">
        <v>18577</v>
      </c>
      <c r="J390" s="160">
        <v>2018</v>
      </c>
      <c r="K390" s="160" t="s">
        <v>25</v>
      </c>
      <c r="L390" s="160" t="s">
        <v>351</v>
      </c>
      <c r="M390" s="161">
        <v>16215199.789999999</v>
      </c>
      <c r="N390" s="160" t="s">
        <v>229</v>
      </c>
      <c r="O390" s="161">
        <v>1367970.66</v>
      </c>
      <c r="P390" s="160" t="s">
        <v>0</v>
      </c>
      <c r="Q390" s="161">
        <f t="shared" si="184"/>
        <v>17583170.449999999</v>
      </c>
      <c r="R390" s="161"/>
      <c r="S390" s="160"/>
      <c r="T390" s="161">
        <f t="shared" si="185"/>
        <v>17583170.449999999</v>
      </c>
    </row>
    <row r="391" spans="1:20" ht="12.75" customHeight="1" x14ac:dyDescent="0.3">
      <c r="A391" s="238"/>
      <c r="B391" s="210"/>
      <c r="C391" s="202"/>
      <c r="D391" s="213"/>
      <c r="E391" s="211"/>
      <c r="F391" s="242"/>
      <c r="G391" s="242"/>
      <c r="H391" s="202"/>
      <c r="I391" s="46"/>
      <c r="J391" s="51" t="s">
        <v>144</v>
      </c>
      <c r="K391" s="48"/>
      <c r="L391" s="48"/>
      <c r="M391" s="167">
        <f>SUM(M388:M390)</f>
        <v>17339996.059999999</v>
      </c>
      <c r="N391" s="168"/>
      <c r="O391" s="167">
        <f>SUM(O388:O390)</f>
        <v>1462862.39</v>
      </c>
      <c r="P391" s="168"/>
      <c r="Q391" s="167">
        <f>SUM(Q388:Q390)</f>
        <v>18802858.449999999</v>
      </c>
      <c r="R391" s="49">
        <f>SUM(R388:R390)</f>
        <v>0</v>
      </c>
      <c r="S391" s="48"/>
      <c r="T391" s="49">
        <f>SUM(T388:T390)</f>
        <v>18802858.449999999</v>
      </c>
    </row>
    <row r="392" spans="1:20" ht="12.75" customHeight="1" x14ac:dyDescent="0.3">
      <c r="A392" s="200" t="s">
        <v>353</v>
      </c>
      <c r="B392" s="203">
        <v>31</v>
      </c>
      <c r="C392" s="200" t="s">
        <v>184</v>
      </c>
      <c r="D392" s="203" t="s">
        <v>183</v>
      </c>
      <c r="E392" s="200" t="s">
        <v>63</v>
      </c>
      <c r="F392" s="221"/>
      <c r="G392" s="221"/>
      <c r="H392" s="200" t="s">
        <v>61</v>
      </c>
      <c r="I392" s="40">
        <v>20433</v>
      </c>
      <c r="J392" s="44">
        <v>2018</v>
      </c>
      <c r="K392" s="44" t="s">
        <v>2</v>
      </c>
      <c r="L392" s="44" t="s">
        <v>410</v>
      </c>
      <c r="M392" s="43">
        <v>1351154.34</v>
      </c>
      <c r="N392" s="44" t="s">
        <v>34</v>
      </c>
      <c r="O392" s="43">
        <v>154645.66</v>
      </c>
      <c r="P392" s="44" t="s">
        <v>0</v>
      </c>
      <c r="Q392" s="43">
        <f>SUM(O392,M392)</f>
        <v>1505800</v>
      </c>
      <c r="R392" s="43"/>
      <c r="S392" s="44"/>
      <c r="T392" s="43">
        <f>SUM(R392,Q392)</f>
        <v>1505800</v>
      </c>
    </row>
    <row r="393" spans="1:20" ht="12.75" customHeight="1" x14ac:dyDescent="0.3">
      <c r="A393" s="201"/>
      <c r="B393" s="204"/>
      <c r="C393" s="201"/>
      <c r="D393" s="204"/>
      <c r="E393" s="201"/>
      <c r="F393" s="223"/>
      <c r="G393" s="223"/>
      <c r="H393" s="201"/>
      <c r="I393" s="40">
        <v>20433</v>
      </c>
      <c r="J393" s="44">
        <v>2021</v>
      </c>
      <c r="K393" s="44" t="s">
        <v>32</v>
      </c>
      <c r="L393" s="44" t="s">
        <v>42</v>
      </c>
      <c r="M393" s="43">
        <v>0</v>
      </c>
      <c r="N393" s="44" t="s">
        <v>415</v>
      </c>
      <c r="O393" s="43">
        <v>0</v>
      </c>
      <c r="P393" s="44" t="s">
        <v>0</v>
      </c>
      <c r="Q393" s="43">
        <f>SUM(O393,M393)</f>
        <v>0</v>
      </c>
      <c r="R393" s="43"/>
      <c r="S393" s="44"/>
      <c r="T393" s="43">
        <f>SUM(R393,Q393)</f>
        <v>0</v>
      </c>
    </row>
    <row r="394" spans="1:20" ht="12.75" customHeight="1" x14ac:dyDescent="0.3">
      <c r="A394" s="248"/>
      <c r="B394" s="233"/>
      <c r="C394" s="239"/>
      <c r="D394" s="253"/>
      <c r="E394" s="239"/>
      <c r="F394" s="244"/>
      <c r="G394" s="244"/>
      <c r="H394" s="239"/>
      <c r="I394" s="40">
        <v>20433</v>
      </c>
      <c r="J394" s="160">
        <v>2020</v>
      </c>
      <c r="K394" s="160" t="s">
        <v>25</v>
      </c>
      <c r="L394" s="160" t="s">
        <v>624</v>
      </c>
      <c r="M394" s="161">
        <v>5235027.66</v>
      </c>
      <c r="N394" s="160" t="s">
        <v>415</v>
      </c>
      <c r="O394" s="161">
        <v>599172.34</v>
      </c>
      <c r="P394" s="160" t="s">
        <v>0</v>
      </c>
      <c r="Q394" s="161">
        <f>SUM(O394,M394)</f>
        <v>5834200</v>
      </c>
      <c r="R394" s="161"/>
      <c r="S394" s="160"/>
      <c r="T394" s="161">
        <f>SUM(R394,Q394)</f>
        <v>5834200</v>
      </c>
    </row>
    <row r="395" spans="1:20" ht="12.75" customHeight="1" x14ac:dyDescent="0.3">
      <c r="A395" s="238"/>
      <c r="B395" s="225"/>
      <c r="C395" s="202"/>
      <c r="D395" s="230"/>
      <c r="E395" s="202"/>
      <c r="F395" s="242"/>
      <c r="G395" s="242"/>
      <c r="H395" s="202"/>
      <c r="I395" s="46"/>
      <c r="J395" s="51" t="s">
        <v>144</v>
      </c>
      <c r="K395" s="48"/>
      <c r="L395" s="48"/>
      <c r="M395" s="49">
        <f>SUM(M392:M394)</f>
        <v>6586182</v>
      </c>
      <c r="N395" s="50"/>
      <c r="O395" s="49">
        <f t="shared" ref="O395:T395" si="186">SUM(O392:O394)</f>
        <v>753818</v>
      </c>
      <c r="P395" s="50"/>
      <c r="Q395" s="49">
        <f t="shared" si="186"/>
        <v>7340000</v>
      </c>
      <c r="R395" s="49">
        <f t="shared" si="186"/>
        <v>0</v>
      </c>
      <c r="S395" s="50"/>
      <c r="T395" s="49">
        <f t="shared" si="186"/>
        <v>7340000</v>
      </c>
    </row>
    <row r="396" spans="1:20" ht="12.75" customHeight="1" x14ac:dyDescent="0.3">
      <c r="A396" s="200" t="s">
        <v>352</v>
      </c>
      <c r="B396" s="203" t="s">
        <v>221</v>
      </c>
      <c r="C396" s="200" t="s">
        <v>220</v>
      </c>
      <c r="D396" s="203" t="s">
        <v>171</v>
      </c>
      <c r="E396" s="200" t="s">
        <v>64</v>
      </c>
      <c r="F396" s="221"/>
      <c r="G396" s="221"/>
      <c r="H396" s="200" t="s">
        <v>44</v>
      </c>
      <c r="I396" s="40">
        <v>19692</v>
      </c>
      <c r="J396" s="44">
        <v>2016</v>
      </c>
      <c r="K396" s="44" t="s">
        <v>2</v>
      </c>
      <c r="L396" s="44" t="s">
        <v>411</v>
      </c>
      <c r="M396" s="43">
        <v>805343</v>
      </c>
      <c r="N396" s="44" t="s">
        <v>542</v>
      </c>
      <c r="O396" s="43">
        <v>0</v>
      </c>
      <c r="P396" s="44"/>
      <c r="Q396" s="43">
        <f>SUM(O396,M396)</f>
        <v>805343</v>
      </c>
      <c r="R396" s="43"/>
      <c r="S396" s="44"/>
      <c r="T396" s="43">
        <f>SUM(R396,Q396)</f>
        <v>805343</v>
      </c>
    </row>
    <row r="397" spans="1:20" ht="12.75" customHeight="1" x14ac:dyDescent="0.3">
      <c r="A397" s="248"/>
      <c r="B397" s="233"/>
      <c r="C397" s="239"/>
      <c r="D397" s="253"/>
      <c r="E397" s="239"/>
      <c r="F397" s="244"/>
      <c r="G397" s="244"/>
      <c r="H397" s="239"/>
      <c r="I397" s="40">
        <v>19692</v>
      </c>
      <c r="J397" s="160">
        <v>2020</v>
      </c>
      <c r="K397" s="160" t="s">
        <v>25</v>
      </c>
      <c r="L397" s="160" t="s">
        <v>560</v>
      </c>
      <c r="M397" s="161">
        <v>2539098.02</v>
      </c>
      <c r="N397" s="44" t="s">
        <v>542</v>
      </c>
      <c r="O397" s="161">
        <v>0</v>
      </c>
      <c r="P397" s="160"/>
      <c r="Q397" s="161">
        <f>SUM(O397,M397)</f>
        <v>2539098.02</v>
      </c>
      <c r="R397" s="161"/>
      <c r="S397" s="160"/>
      <c r="T397" s="161">
        <f>SUM(R397,Q397)</f>
        <v>2539098.02</v>
      </c>
    </row>
    <row r="398" spans="1:20" ht="12.75" customHeight="1" x14ac:dyDescent="0.3">
      <c r="A398" s="238"/>
      <c r="B398" s="225"/>
      <c r="C398" s="202"/>
      <c r="D398" s="230"/>
      <c r="E398" s="202"/>
      <c r="F398" s="242"/>
      <c r="G398" s="242"/>
      <c r="H398" s="202"/>
      <c r="I398" s="46"/>
      <c r="J398" s="51" t="s">
        <v>144</v>
      </c>
      <c r="K398" s="48"/>
      <c r="L398" s="48"/>
      <c r="M398" s="49">
        <f>SUM(M396:M397)</f>
        <v>3344441.02</v>
      </c>
      <c r="N398" s="50"/>
      <c r="O398" s="49">
        <f t="shared" ref="O398" si="187">SUM(O396:O397)</f>
        <v>0</v>
      </c>
      <c r="P398" s="50"/>
      <c r="Q398" s="49">
        <f t="shared" ref="Q398:R398" si="188">SUM(Q396:Q397)</f>
        <v>3344441.02</v>
      </c>
      <c r="R398" s="49">
        <f t="shared" si="188"/>
        <v>0</v>
      </c>
      <c r="S398" s="50"/>
      <c r="T398" s="49">
        <f t="shared" ref="T398" si="189">SUM(T396:T397)</f>
        <v>3344441.02</v>
      </c>
    </row>
    <row r="399" spans="1:20" ht="12.75" customHeight="1" x14ac:dyDescent="0.3">
      <c r="A399" s="200" t="s">
        <v>354</v>
      </c>
      <c r="B399" s="203">
        <v>32</v>
      </c>
      <c r="C399" s="200" t="s">
        <v>119</v>
      </c>
      <c r="D399" s="203" t="s">
        <v>171</v>
      </c>
      <c r="E399" s="200" t="s">
        <v>64</v>
      </c>
      <c r="F399" s="221"/>
      <c r="G399" s="221"/>
      <c r="H399" s="200" t="s">
        <v>57</v>
      </c>
      <c r="I399" s="40">
        <v>20244</v>
      </c>
      <c r="J399" s="44">
        <v>2018</v>
      </c>
      <c r="K399" s="44" t="s">
        <v>2</v>
      </c>
      <c r="L399" s="44" t="s">
        <v>355</v>
      </c>
      <c r="M399" s="43">
        <v>250000</v>
      </c>
      <c r="N399" s="44" t="s">
        <v>412</v>
      </c>
      <c r="O399" s="43">
        <v>0</v>
      </c>
      <c r="P399" s="44" t="s">
        <v>0</v>
      </c>
      <c r="Q399" s="43">
        <f>SUM(O399,M399)</f>
        <v>250000</v>
      </c>
      <c r="R399" s="43"/>
      <c r="S399" s="44"/>
      <c r="T399" s="43">
        <f>SUM(R399,Q399)</f>
        <v>250000</v>
      </c>
    </row>
    <row r="400" spans="1:20" ht="12.75" customHeight="1" x14ac:dyDescent="0.3">
      <c r="A400" s="248"/>
      <c r="B400" s="233"/>
      <c r="C400" s="239"/>
      <c r="D400" s="253"/>
      <c r="E400" s="239"/>
      <c r="F400" s="244"/>
      <c r="G400" s="244"/>
      <c r="H400" s="239"/>
      <c r="I400" s="40">
        <v>20244</v>
      </c>
      <c r="J400" s="160">
        <v>2019</v>
      </c>
      <c r="K400" s="160" t="s">
        <v>25</v>
      </c>
      <c r="L400" s="160" t="s">
        <v>472</v>
      </c>
      <c r="M400" s="161">
        <v>1219259.3</v>
      </c>
      <c r="N400" s="160" t="s">
        <v>415</v>
      </c>
      <c r="O400" s="161">
        <v>0</v>
      </c>
      <c r="P400" s="160" t="s">
        <v>0</v>
      </c>
      <c r="Q400" s="161">
        <f>SUM(O400,M400)</f>
        <v>1219259.3</v>
      </c>
      <c r="R400" s="161"/>
      <c r="S400" s="160"/>
      <c r="T400" s="161">
        <f>SUM(R400,Q400)</f>
        <v>1219259.3</v>
      </c>
    </row>
    <row r="401" spans="1:23" ht="12.75" customHeight="1" x14ac:dyDescent="0.3">
      <c r="A401" s="238"/>
      <c r="B401" s="225"/>
      <c r="C401" s="202"/>
      <c r="D401" s="230"/>
      <c r="E401" s="202"/>
      <c r="F401" s="242"/>
      <c r="G401" s="242"/>
      <c r="H401" s="202"/>
      <c r="I401" s="46"/>
      <c r="J401" s="51" t="s">
        <v>144</v>
      </c>
      <c r="K401" s="48"/>
      <c r="L401" s="48"/>
      <c r="M401" s="49">
        <f>SUM(M399:M400)</f>
        <v>1469259.3</v>
      </c>
      <c r="N401" s="50"/>
      <c r="O401" s="49">
        <f t="shared" ref="O401" si="190">SUM(O399:O400)</f>
        <v>0</v>
      </c>
      <c r="P401" s="50"/>
      <c r="Q401" s="49">
        <f t="shared" ref="Q401" si="191">SUM(Q399:Q400)</f>
        <v>1469259.3</v>
      </c>
      <c r="R401" s="49">
        <f t="shared" ref="R401" si="192">SUM(R399:R400)</f>
        <v>0</v>
      </c>
      <c r="S401" s="50"/>
      <c r="T401" s="49">
        <f t="shared" ref="T401" si="193">SUM(T399:T400)</f>
        <v>1469259.3</v>
      </c>
    </row>
    <row r="402" spans="1:23" ht="12.75" customHeight="1" x14ac:dyDescent="0.3">
      <c r="A402" s="211" t="s">
        <v>455</v>
      </c>
      <c r="B402" s="254">
        <v>33</v>
      </c>
      <c r="C402" s="211" t="s">
        <v>456</v>
      </c>
      <c r="D402" s="213" t="s">
        <v>171</v>
      </c>
      <c r="E402" s="211" t="s">
        <v>64</v>
      </c>
      <c r="F402" s="39"/>
      <c r="G402" s="39"/>
      <c r="H402" s="211" t="s">
        <v>44</v>
      </c>
      <c r="I402" s="52">
        <v>20221</v>
      </c>
      <c r="J402" s="42">
        <v>2019</v>
      </c>
      <c r="K402" s="53" t="s">
        <v>2</v>
      </c>
      <c r="L402" s="42" t="s">
        <v>580</v>
      </c>
      <c r="M402" s="121">
        <v>497738</v>
      </c>
      <c r="N402" s="53" t="s">
        <v>27</v>
      </c>
      <c r="O402" s="54">
        <v>0</v>
      </c>
      <c r="P402" s="42" t="s">
        <v>0</v>
      </c>
      <c r="Q402" s="54">
        <f>SUM(M402,O402:O402)</f>
        <v>497738</v>
      </c>
      <c r="T402" s="54">
        <f>SUM(R402,Q402)</f>
        <v>497738</v>
      </c>
    </row>
    <row r="403" spans="1:23" ht="12.75" customHeight="1" x14ac:dyDescent="0.3">
      <c r="A403" s="211"/>
      <c r="B403" s="254"/>
      <c r="C403" s="211"/>
      <c r="D403" s="213"/>
      <c r="E403" s="211"/>
      <c r="F403" s="39"/>
      <c r="G403" s="39"/>
      <c r="H403" s="211"/>
      <c r="I403" s="52">
        <v>20221</v>
      </c>
      <c r="J403" s="42">
        <v>2019</v>
      </c>
      <c r="K403" s="53" t="s">
        <v>2</v>
      </c>
      <c r="L403" s="42" t="s">
        <v>580</v>
      </c>
      <c r="M403" s="121">
        <v>269190</v>
      </c>
      <c r="N403" s="53" t="s">
        <v>551</v>
      </c>
      <c r="O403" s="54">
        <v>30810</v>
      </c>
      <c r="P403" s="42" t="s">
        <v>0</v>
      </c>
      <c r="Q403" s="54">
        <f>SUM(M403,O403:O403)</f>
        <v>300000</v>
      </c>
      <c r="T403" s="54">
        <f>SUM(R403,Q403)</f>
        <v>300000</v>
      </c>
    </row>
    <row r="404" spans="1:23" ht="12.75" customHeight="1" x14ac:dyDescent="0.3">
      <c r="A404" s="211"/>
      <c r="B404" s="255"/>
      <c r="C404" s="211"/>
      <c r="D404" s="213"/>
      <c r="E404" s="211"/>
      <c r="F404" s="39"/>
      <c r="G404" s="39"/>
      <c r="H404" s="212"/>
      <c r="I404" s="52">
        <v>20221</v>
      </c>
      <c r="J404" s="42">
        <v>2021</v>
      </c>
      <c r="K404" s="42" t="s">
        <v>32</v>
      </c>
      <c r="L404" s="42" t="s">
        <v>41</v>
      </c>
      <c r="M404" s="121">
        <v>36888</v>
      </c>
      <c r="N404" s="53" t="s">
        <v>27</v>
      </c>
      <c r="O404" s="54">
        <v>3112</v>
      </c>
      <c r="P404" s="42" t="s">
        <v>0</v>
      </c>
      <c r="Q404" s="54">
        <f>SUM(M404,O404:O404)</f>
        <v>40000</v>
      </c>
      <c r="T404" s="54">
        <f>SUM(R404,Q404)</f>
        <v>40000</v>
      </c>
    </row>
    <row r="405" spans="1:23" ht="12.75" customHeight="1" x14ac:dyDescent="0.3">
      <c r="A405" s="211"/>
      <c r="B405" s="255"/>
      <c r="C405" s="211"/>
      <c r="D405" s="213"/>
      <c r="E405" s="211"/>
      <c r="F405" s="39"/>
      <c r="G405" s="39"/>
      <c r="H405" s="212"/>
      <c r="I405" s="52">
        <v>20221</v>
      </c>
      <c r="J405" s="53">
        <v>2021</v>
      </c>
      <c r="K405" s="53" t="s">
        <v>25</v>
      </c>
      <c r="L405" s="53" t="s">
        <v>41</v>
      </c>
      <c r="M405" s="121">
        <v>3681408.34</v>
      </c>
      <c r="N405" s="53" t="s">
        <v>27</v>
      </c>
      <c r="O405" s="54">
        <v>421353.66</v>
      </c>
      <c r="P405" s="42" t="s">
        <v>0</v>
      </c>
      <c r="Q405" s="54">
        <f>SUM(M405,O405:O405)</f>
        <v>4102762</v>
      </c>
      <c r="T405" s="54">
        <f t="shared" ref="T405" si="194">SUM(R405,Q405)</f>
        <v>4102762</v>
      </c>
    </row>
    <row r="406" spans="1:23" ht="15.6" customHeight="1" x14ac:dyDescent="0.3">
      <c r="A406" s="211"/>
      <c r="B406" s="255"/>
      <c r="C406" s="211"/>
      <c r="D406" s="213"/>
      <c r="E406" s="211"/>
      <c r="F406" s="39"/>
      <c r="G406" s="39"/>
      <c r="H406" s="212"/>
      <c r="I406" s="119"/>
      <c r="J406" s="51" t="s">
        <v>144</v>
      </c>
      <c r="K406" s="120"/>
      <c r="L406" s="120"/>
      <c r="M406" s="158">
        <f>SUM(M402:M405)</f>
        <v>4485224.34</v>
      </c>
      <c r="N406" s="159"/>
      <c r="O406" s="158">
        <f>SUM(O402:O405)</f>
        <v>455275.66</v>
      </c>
      <c r="P406" s="159"/>
      <c r="Q406" s="158">
        <f>SUM(Q402:Q405)</f>
        <v>4940500</v>
      </c>
      <c r="R406" s="158">
        <f>SUM(R402:R405)</f>
        <v>0</v>
      </c>
      <c r="S406" s="159"/>
      <c r="T406" s="158">
        <f>SUM(T402:T405)</f>
        <v>4940500</v>
      </c>
    </row>
    <row r="407" spans="1:23" ht="12.75" customHeight="1" x14ac:dyDescent="0.3">
      <c r="A407" s="211" t="s">
        <v>356</v>
      </c>
      <c r="B407" s="254">
        <v>34</v>
      </c>
      <c r="C407" s="211" t="s">
        <v>120</v>
      </c>
      <c r="D407" s="213" t="s">
        <v>171</v>
      </c>
      <c r="E407" s="211" t="s">
        <v>64</v>
      </c>
      <c r="F407" s="39"/>
      <c r="G407" s="39"/>
      <c r="H407" s="215" t="s">
        <v>44</v>
      </c>
      <c r="I407" s="52">
        <v>20216</v>
      </c>
      <c r="J407" s="53">
        <v>2018</v>
      </c>
      <c r="K407" s="53" t="s">
        <v>2</v>
      </c>
      <c r="L407" s="53" t="s">
        <v>625</v>
      </c>
      <c r="M407" s="54">
        <v>378955.68</v>
      </c>
      <c r="N407" s="53" t="s">
        <v>542</v>
      </c>
      <c r="O407" s="54">
        <v>8775</v>
      </c>
      <c r="P407" s="42" t="s">
        <v>0</v>
      </c>
      <c r="Q407" s="54">
        <f>SUM(M407,O407:O407)</f>
        <v>387730.68</v>
      </c>
      <c r="R407" s="54">
        <v>2969.32</v>
      </c>
      <c r="S407" s="53" t="s">
        <v>23</v>
      </c>
      <c r="T407" s="54">
        <f>SUM(R407,Q407)</f>
        <v>390700</v>
      </c>
      <c r="V407" s="45"/>
    </row>
    <row r="408" spans="1:23" ht="12.75" customHeight="1" x14ac:dyDescent="0.3">
      <c r="A408" s="211"/>
      <c r="B408" s="254"/>
      <c r="C408" s="211"/>
      <c r="D408" s="213"/>
      <c r="E408" s="211"/>
      <c r="F408" s="39"/>
      <c r="G408" s="39"/>
      <c r="H408" s="215"/>
      <c r="I408" s="52">
        <v>20216</v>
      </c>
      <c r="J408" s="53">
        <v>2018</v>
      </c>
      <c r="K408" s="53" t="s">
        <v>2</v>
      </c>
      <c r="L408" s="53" t="s">
        <v>625</v>
      </c>
      <c r="M408" s="54">
        <v>112162.5</v>
      </c>
      <c r="N408" s="53" t="s">
        <v>548</v>
      </c>
      <c r="O408" s="54">
        <v>12837.5</v>
      </c>
      <c r="P408" s="42" t="s">
        <v>23</v>
      </c>
      <c r="Q408" s="54">
        <f>SUM(M408,O408:O408)</f>
        <v>125000</v>
      </c>
      <c r="T408" s="54">
        <f>SUM(R408,Q408)</f>
        <v>125000</v>
      </c>
    </row>
    <row r="409" spans="1:23" ht="12.75" customHeight="1" x14ac:dyDescent="0.3">
      <c r="A409" s="211"/>
      <c r="B409" s="254"/>
      <c r="C409" s="211"/>
      <c r="D409" s="213"/>
      <c r="E409" s="211"/>
      <c r="F409" s="39"/>
      <c r="G409" s="39"/>
      <c r="H409" s="215"/>
      <c r="I409" s="52">
        <v>20216</v>
      </c>
      <c r="J409" s="42">
        <v>2020</v>
      </c>
      <c r="K409" s="42" t="s">
        <v>32</v>
      </c>
      <c r="L409" s="42" t="s">
        <v>575</v>
      </c>
      <c r="M409" s="54">
        <v>37303.360000000001</v>
      </c>
      <c r="N409" s="53" t="s">
        <v>547</v>
      </c>
      <c r="O409" s="54">
        <v>3147.04</v>
      </c>
      <c r="P409" s="42" t="s">
        <v>23</v>
      </c>
      <c r="Q409" s="54">
        <f>SUM(M409,O409:O409)</f>
        <v>40450.400000000001</v>
      </c>
      <c r="T409" s="54">
        <f t="shared" ref="T409:T412" si="195">SUM(R409,Q409)</f>
        <v>40450.400000000001</v>
      </c>
      <c r="V409" s="45"/>
    </row>
    <row r="410" spans="1:23" ht="12.75" customHeight="1" x14ac:dyDescent="0.3">
      <c r="A410" s="211"/>
      <c r="B410" s="255"/>
      <c r="C410" s="211"/>
      <c r="D410" s="213"/>
      <c r="E410" s="211"/>
      <c r="F410" s="39"/>
      <c r="G410" s="39"/>
      <c r="H410" s="216"/>
      <c r="I410" s="52">
        <v>20216</v>
      </c>
      <c r="J410" s="42">
        <v>2020</v>
      </c>
      <c r="K410" s="42" t="s">
        <v>33</v>
      </c>
      <c r="L410" s="42" t="s">
        <v>42</v>
      </c>
      <c r="M410" s="121">
        <v>0</v>
      </c>
      <c r="N410" s="53" t="s">
        <v>289</v>
      </c>
      <c r="O410" s="54">
        <v>0</v>
      </c>
      <c r="P410" s="42" t="s">
        <v>546</v>
      </c>
      <c r="Q410" s="54">
        <f>SUM(M410,O410:O410)</f>
        <v>0</v>
      </c>
      <c r="T410" s="54">
        <f t="shared" si="195"/>
        <v>0</v>
      </c>
    </row>
    <row r="411" spans="1:23" ht="12.75" customHeight="1" x14ac:dyDescent="0.3">
      <c r="A411" s="211"/>
      <c r="B411" s="255"/>
      <c r="C411" s="211"/>
      <c r="D411" s="213"/>
      <c r="E411" s="211"/>
      <c r="F411" s="39"/>
      <c r="G411" s="39"/>
      <c r="H411" s="216"/>
      <c r="I411" s="52">
        <v>20216</v>
      </c>
      <c r="J411" s="42">
        <v>2020</v>
      </c>
      <c r="K411" s="42" t="s">
        <v>25</v>
      </c>
      <c r="L411" s="42" t="s">
        <v>626</v>
      </c>
      <c r="M411" s="121">
        <v>354473.2</v>
      </c>
      <c r="N411" s="53" t="s">
        <v>547</v>
      </c>
      <c r="O411" s="54">
        <v>26983.32</v>
      </c>
      <c r="P411" s="42" t="s">
        <v>0</v>
      </c>
      <c r="Q411" s="54">
        <f>SUM(O411,M411)</f>
        <v>381456.52</v>
      </c>
      <c r="R411" s="54">
        <v>2921.27</v>
      </c>
      <c r="S411" s="53" t="s">
        <v>23</v>
      </c>
      <c r="T411" s="54">
        <f>SUM(Q411:R411)</f>
        <v>384377.79000000004</v>
      </c>
      <c r="V411" s="45"/>
    </row>
    <row r="412" spans="1:23" ht="12.75" customHeight="1" x14ac:dyDescent="0.3">
      <c r="A412" s="211"/>
      <c r="B412" s="255"/>
      <c r="C412" s="211"/>
      <c r="D412" s="213"/>
      <c r="E412" s="211"/>
      <c r="F412" s="39"/>
      <c r="G412" s="39"/>
      <c r="H412" s="216"/>
      <c r="I412" s="52">
        <v>20216</v>
      </c>
      <c r="J412" s="42">
        <v>2020</v>
      </c>
      <c r="K412" s="42" t="s">
        <v>25</v>
      </c>
      <c r="L412" s="42" t="s">
        <v>626</v>
      </c>
      <c r="M412" s="121">
        <v>510111.34</v>
      </c>
      <c r="N412" s="53" t="s">
        <v>627</v>
      </c>
      <c r="O412" s="54">
        <v>38830.86</v>
      </c>
      <c r="P412" s="42" t="s">
        <v>23</v>
      </c>
      <c r="Q412" s="54">
        <f>SUM(M412,O412:O412)</f>
        <v>548942.20000000007</v>
      </c>
      <c r="R412" s="54">
        <v>382305.57</v>
      </c>
      <c r="S412" s="53" t="s">
        <v>23</v>
      </c>
      <c r="T412" s="54">
        <f t="shared" si="195"/>
        <v>931247.77</v>
      </c>
      <c r="V412" s="45"/>
      <c r="W412" s="45"/>
    </row>
    <row r="413" spans="1:23" ht="12.75" customHeight="1" x14ac:dyDescent="0.3">
      <c r="A413" s="211"/>
      <c r="B413" s="255"/>
      <c r="C413" s="211"/>
      <c r="D413" s="213"/>
      <c r="E413" s="211"/>
      <c r="F413" s="39"/>
      <c r="G413" s="39"/>
      <c r="H413" s="216"/>
      <c r="I413" s="119"/>
      <c r="J413" s="51" t="s">
        <v>144</v>
      </c>
      <c r="K413" s="120"/>
      <c r="L413" s="120"/>
      <c r="M413" s="158">
        <f>SUM(M407:M412)</f>
        <v>1393006.08</v>
      </c>
      <c r="N413" s="159"/>
      <c r="O413" s="158">
        <f>SUM(O407:O412)</f>
        <v>90573.72</v>
      </c>
      <c r="P413" s="159"/>
      <c r="Q413" s="158">
        <f>SUM(Q407:Q412)</f>
        <v>1483579.8</v>
      </c>
      <c r="R413" s="158">
        <f>SUM(R407:R412)</f>
        <v>388196.16000000003</v>
      </c>
      <c r="S413" s="159"/>
      <c r="T413" s="158">
        <f>SUM(T407:T412)</f>
        <v>1871775.96</v>
      </c>
    </row>
    <row r="414" spans="1:23" ht="12.75" customHeight="1" x14ac:dyDescent="0.3">
      <c r="A414" s="200" t="s">
        <v>357</v>
      </c>
      <c r="B414" s="203">
        <v>35</v>
      </c>
      <c r="C414" s="200" t="s">
        <v>50</v>
      </c>
      <c r="D414" s="203" t="s">
        <v>171</v>
      </c>
      <c r="E414" s="200" t="s">
        <v>64</v>
      </c>
      <c r="F414" s="221"/>
      <c r="G414" s="221"/>
      <c r="H414" s="200" t="s">
        <v>44</v>
      </c>
      <c r="I414" s="40">
        <v>20137</v>
      </c>
      <c r="J414" s="44">
        <v>2019</v>
      </c>
      <c r="K414" s="44" t="s">
        <v>2</v>
      </c>
      <c r="L414" s="44" t="s">
        <v>576</v>
      </c>
      <c r="M414" s="43">
        <v>61787.4</v>
      </c>
      <c r="N414" s="44" t="s">
        <v>27</v>
      </c>
      <c r="O414" s="43">
        <v>5212.6000000000004</v>
      </c>
      <c r="P414" s="44" t="s">
        <v>0</v>
      </c>
      <c r="Q414" s="43">
        <f>SUM(O414,M414)</f>
        <v>67000</v>
      </c>
      <c r="R414" s="43"/>
      <c r="S414" s="44"/>
      <c r="T414" s="43">
        <f>SUM(R414,Q414)</f>
        <v>67000</v>
      </c>
    </row>
    <row r="415" spans="1:23" ht="12.75" customHeight="1" x14ac:dyDescent="0.3">
      <c r="A415" s="248"/>
      <c r="B415" s="233"/>
      <c r="C415" s="239"/>
      <c r="D415" s="253"/>
      <c r="E415" s="239"/>
      <c r="F415" s="244"/>
      <c r="G415" s="244"/>
      <c r="H415" s="239"/>
      <c r="I415" s="40">
        <v>20137</v>
      </c>
      <c r="J415" s="160">
        <v>2019</v>
      </c>
      <c r="K415" s="160" t="s">
        <v>25</v>
      </c>
      <c r="L415" s="44" t="s">
        <v>577</v>
      </c>
      <c r="M415" s="161">
        <v>625159.38</v>
      </c>
      <c r="N415" s="160" t="s">
        <v>27</v>
      </c>
      <c r="O415" s="161">
        <v>52740.62</v>
      </c>
      <c r="P415" s="160" t="s">
        <v>0</v>
      </c>
      <c r="Q415" s="161">
        <f>SUM(O415,M415)</f>
        <v>677900</v>
      </c>
      <c r="R415" s="161"/>
      <c r="S415" s="160"/>
      <c r="T415" s="161">
        <f>SUM(R415,Q415)</f>
        <v>677900</v>
      </c>
    </row>
    <row r="416" spans="1:23" ht="28.8" customHeight="1" x14ac:dyDescent="0.3">
      <c r="A416" s="238"/>
      <c r="B416" s="225"/>
      <c r="C416" s="202"/>
      <c r="D416" s="230"/>
      <c r="E416" s="202"/>
      <c r="F416" s="242"/>
      <c r="G416" s="242"/>
      <c r="H416" s="202"/>
      <c r="I416" s="46"/>
      <c r="J416" s="51" t="s">
        <v>144</v>
      </c>
      <c r="K416" s="48"/>
      <c r="L416" s="48"/>
      <c r="M416" s="49">
        <f>SUM(M414:M415)</f>
        <v>686946.78</v>
      </c>
      <c r="N416" s="50"/>
      <c r="O416" s="49">
        <f t="shared" ref="O416:T416" si="196">SUM(O414:O415)</f>
        <v>57953.22</v>
      </c>
      <c r="P416" s="50"/>
      <c r="Q416" s="49">
        <f t="shared" si="196"/>
        <v>744900</v>
      </c>
      <c r="R416" s="49">
        <f t="shared" si="196"/>
        <v>0</v>
      </c>
      <c r="S416" s="50"/>
      <c r="T416" s="49">
        <f t="shared" si="196"/>
        <v>744900</v>
      </c>
    </row>
    <row r="417" spans="1:21" ht="12.75" customHeight="1" x14ac:dyDescent="0.3">
      <c r="A417" s="226" t="s">
        <v>185</v>
      </c>
      <c r="B417" s="235">
        <v>37</v>
      </c>
      <c r="C417" s="226" t="s">
        <v>51</v>
      </c>
      <c r="D417" s="235" t="s">
        <v>183</v>
      </c>
      <c r="E417" s="226" t="s">
        <v>68</v>
      </c>
      <c r="F417" s="240"/>
      <c r="G417" s="240"/>
      <c r="H417" s="226" t="s">
        <v>69</v>
      </c>
      <c r="I417" s="40">
        <v>20116</v>
      </c>
      <c r="J417" s="44">
        <v>2019</v>
      </c>
      <c r="K417" s="44" t="s">
        <v>2</v>
      </c>
      <c r="L417" s="44" t="s">
        <v>578</v>
      </c>
      <c r="M417" s="43">
        <v>224325</v>
      </c>
      <c r="N417" s="44" t="s">
        <v>34</v>
      </c>
      <c r="O417" s="43">
        <v>25675</v>
      </c>
      <c r="P417" s="44" t="s">
        <v>0</v>
      </c>
      <c r="Q417" s="43">
        <f>SUM(O417,M417)</f>
        <v>250000</v>
      </c>
      <c r="R417" s="43"/>
      <c r="S417" s="44"/>
      <c r="T417" s="43">
        <f>SUM(R417,Q417)</f>
        <v>250000</v>
      </c>
    </row>
    <row r="418" spans="1:21" ht="25.5" customHeight="1" x14ac:dyDescent="0.3">
      <c r="A418" s="212"/>
      <c r="B418" s="213"/>
      <c r="C418" s="216"/>
      <c r="D418" s="246"/>
      <c r="E418" s="216"/>
      <c r="F418" s="241"/>
      <c r="G418" s="241"/>
      <c r="H418" s="216"/>
      <c r="I418" s="46"/>
      <c r="J418" s="51" t="s">
        <v>144</v>
      </c>
      <c r="K418" s="48"/>
      <c r="L418" s="48"/>
      <c r="M418" s="49">
        <f>SUM(M417:M417)</f>
        <v>224325</v>
      </c>
      <c r="N418" s="50"/>
      <c r="O418" s="49">
        <f>SUM(O417:O417)</f>
        <v>25675</v>
      </c>
      <c r="P418" s="50"/>
      <c r="Q418" s="49">
        <f>SUM(Q417:Q417)</f>
        <v>250000</v>
      </c>
      <c r="R418" s="49">
        <f>SUM(R417:R417)</f>
        <v>0</v>
      </c>
      <c r="S418" s="50"/>
      <c r="T418" s="49">
        <f>SUM(T417:T417)</f>
        <v>250000</v>
      </c>
    </row>
    <row r="419" spans="1:21" ht="12.75" customHeight="1" x14ac:dyDescent="0.3">
      <c r="A419" s="201" t="s">
        <v>286</v>
      </c>
      <c r="B419" s="204">
        <v>38</v>
      </c>
      <c r="C419" s="201" t="s">
        <v>603</v>
      </c>
      <c r="D419" s="204" t="s">
        <v>197</v>
      </c>
      <c r="E419" s="201" t="s">
        <v>70</v>
      </c>
      <c r="F419" s="223"/>
      <c r="G419" s="223"/>
      <c r="H419" s="201" t="s">
        <v>61</v>
      </c>
      <c r="I419" s="34">
        <v>20078</v>
      </c>
      <c r="J419" s="38">
        <v>2019</v>
      </c>
      <c r="K419" s="38" t="s">
        <v>2</v>
      </c>
      <c r="L419" s="38" t="s">
        <v>283</v>
      </c>
      <c r="M419" s="37">
        <v>0</v>
      </c>
      <c r="N419" s="38" t="s">
        <v>15</v>
      </c>
      <c r="O419" s="37">
        <v>0</v>
      </c>
      <c r="P419" s="38" t="s">
        <v>0</v>
      </c>
      <c r="Q419" s="37">
        <f>SUM(O419,M419)</f>
        <v>0</v>
      </c>
      <c r="R419" s="37"/>
      <c r="S419" s="38"/>
      <c r="T419" s="37">
        <f>SUM(R419,Q419)</f>
        <v>0</v>
      </c>
    </row>
    <row r="420" spans="1:21" ht="12.75" customHeight="1" x14ac:dyDescent="0.3">
      <c r="A420" s="248"/>
      <c r="B420" s="233"/>
      <c r="C420" s="239"/>
      <c r="D420" s="253"/>
      <c r="E420" s="239"/>
      <c r="F420" s="244"/>
      <c r="G420" s="244"/>
      <c r="H420" s="239"/>
      <c r="I420" s="40">
        <v>20078</v>
      </c>
      <c r="J420" s="160">
        <v>2020</v>
      </c>
      <c r="K420" s="160" t="s">
        <v>25</v>
      </c>
      <c r="L420" s="38" t="s">
        <v>283</v>
      </c>
      <c r="M420" s="161">
        <v>0</v>
      </c>
      <c r="N420" s="160" t="s">
        <v>15</v>
      </c>
      <c r="O420" s="161">
        <v>0</v>
      </c>
      <c r="P420" s="160" t="s">
        <v>0</v>
      </c>
      <c r="Q420" s="161">
        <f>SUM(O420,M420)</f>
        <v>0</v>
      </c>
      <c r="R420" s="161"/>
      <c r="S420" s="160"/>
      <c r="T420" s="161">
        <f>SUM(R420,Q420)</f>
        <v>0</v>
      </c>
    </row>
    <row r="421" spans="1:21" ht="27.75" customHeight="1" x14ac:dyDescent="0.3">
      <c r="A421" s="238"/>
      <c r="B421" s="225"/>
      <c r="C421" s="202"/>
      <c r="D421" s="230"/>
      <c r="E421" s="202"/>
      <c r="F421" s="242"/>
      <c r="G421" s="242"/>
      <c r="H421" s="202"/>
      <c r="I421" s="46"/>
      <c r="J421" s="51" t="s">
        <v>144</v>
      </c>
      <c r="K421" s="48"/>
      <c r="L421" s="48"/>
      <c r="M421" s="49">
        <f>SUM(M419:M420)</f>
        <v>0</v>
      </c>
      <c r="N421" s="50"/>
      <c r="O421" s="49">
        <f t="shared" ref="O421" si="197">SUM(O419:O420)</f>
        <v>0</v>
      </c>
      <c r="P421" s="50"/>
      <c r="Q421" s="49">
        <f t="shared" ref="Q421" si="198">SUM(Q419:Q420)</f>
        <v>0</v>
      </c>
      <c r="R421" s="49">
        <f t="shared" ref="R421" si="199">SUM(R419:R420)</f>
        <v>0</v>
      </c>
      <c r="S421" s="50"/>
      <c r="T421" s="49">
        <f t="shared" ref="T421" si="200">SUM(T419:T420)</f>
        <v>0</v>
      </c>
      <c r="U421" s="106"/>
    </row>
    <row r="422" spans="1:21" ht="12.75" customHeight="1" x14ac:dyDescent="0.3">
      <c r="A422" s="226" t="s">
        <v>358</v>
      </c>
      <c r="B422" s="235">
        <v>77</v>
      </c>
      <c r="C422" s="226" t="s">
        <v>135</v>
      </c>
      <c r="D422" s="235" t="s">
        <v>178</v>
      </c>
      <c r="E422" s="226">
        <v>1004</v>
      </c>
      <c r="F422" s="240"/>
      <c r="G422" s="240"/>
      <c r="H422" s="200" t="s">
        <v>31</v>
      </c>
      <c r="I422" s="40">
        <v>21139</v>
      </c>
      <c r="J422" s="44">
        <v>2018</v>
      </c>
      <c r="K422" s="44" t="s">
        <v>2</v>
      </c>
      <c r="L422" s="44" t="s">
        <v>153</v>
      </c>
      <c r="M422" s="43">
        <v>1253200.02</v>
      </c>
      <c r="N422" s="44" t="s">
        <v>138</v>
      </c>
      <c r="O422" s="43">
        <v>143434.35</v>
      </c>
      <c r="P422" s="44" t="s">
        <v>0</v>
      </c>
      <c r="Q422" s="43">
        <f>SUM(O422,M422)</f>
        <v>1396634.37</v>
      </c>
      <c r="R422" s="43"/>
      <c r="S422" s="44"/>
      <c r="T422" s="43">
        <f>SUM(Q422:R422)</f>
        <v>1396634.37</v>
      </c>
    </row>
    <row r="423" spans="1:21" ht="39" customHeight="1" x14ac:dyDescent="0.3">
      <c r="A423" s="212"/>
      <c r="B423" s="213"/>
      <c r="C423" s="216"/>
      <c r="D423" s="246"/>
      <c r="E423" s="216"/>
      <c r="F423" s="256"/>
      <c r="G423" s="256"/>
      <c r="H423" s="202"/>
      <c r="I423" s="78"/>
      <c r="J423" s="57" t="s">
        <v>144</v>
      </c>
      <c r="K423" s="79"/>
      <c r="L423" s="79"/>
      <c r="M423" s="59">
        <f>SUM(M422)</f>
        <v>1253200.02</v>
      </c>
      <c r="N423" s="60"/>
      <c r="O423" s="59">
        <f t="shared" ref="O423:T423" si="201">SUM(O422)</f>
        <v>143434.35</v>
      </c>
      <c r="P423" s="60"/>
      <c r="Q423" s="59">
        <f t="shared" si="201"/>
        <v>1396634.37</v>
      </c>
      <c r="R423" s="59">
        <f t="shared" si="201"/>
        <v>0</v>
      </c>
      <c r="S423" s="60"/>
      <c r="T423" s="59">
        <f t="shared" si="201"/>
        <v>1396634.37</v>
      </c>
    </row>
    <row r="424" spans="1:21" x14ac:dyDescent="0.3">
      <c r="A424" s="226" t="s">
        <v>496</v>
      </c>
      <c r="B424" s="235">
        <v>141</v>
      </c>
      <c r="C424" s="226" t="s">
        <v>435</v>
      </c>
      <c r="D424" s="235" t="s">
        <v>198</v>
      </c>
      <c r="E424" s="226" t="s">
        <v>507</v>
      </c>
      <c r="F424" s="240"/>
      <c r="G424" s="240"/>
      <c r="H424" s="200" t="s">
        <v>46</v>
      </c>
      <c r="I424" s="40">
        <v>21460</v>
      </c>
      <c r="J424" s="44">
        <v>2019</v>
      </c>
      <c r="K424" s="44" t="s">
        <v>17</v>
      </c>
      <c r="L424" s="44" t="s">
        <v>457</v>
      </c>
      <c r="M424" s="43">
        <v>4150</v>
      </c>
      <c r="N424" s="44" t="s">
        <v>289</v>
      </c>
      <c r="O424" s="43">
        <v>426.21</v>
      </c>
      <c r="P424" s="44" t="s">
        <v>0</v>
      </c>
      <c r="Q424" s="43">
        <f>SUM(O424,M424)</f>
        <v>4576.21</v>
      </c>
      <c r="R424" s="43"/>
      <c r="S424" s="44"/>
      <c r="T424" s="43">
        <f>SUM(Q424:R424)</f>
        <v>4576.21</v>
      </c>
    </row>
    <row r="425" spans="1:21" ht="25.5" customHeight="1" x14ac:dyDescent="0.3">
      <c r="A425" s="212"/>
      <c r="B425" s="213"/>
      <c r="C425" s="216"/>
      <c r="D425" s="246"/>
      <c r="E425" s="216"/>
      <c r="F425" s="256"/>
      <c r="G425" s="256"/>
      <c r="H425" s="202"/>
      <c r="I425" s="78"/>
      <c r="J425" s="57" t="s">
        <v>144</v>
      </c>
      <c r="K425" s="79"/>
      <c r="L425" s="79"/>
      <c r="M425" s="59">
        <f>SUM(M424)</f>
        <v>4150</v>
      </c>
      <c r="N425" s="60"/>
      <c r="O425" s="59">
        <f t="shared" ref="O425:O431" si="202">SUM(O424)</f>
        <v>426.21</v>
      </c>
      <c r="P425" s="60"/>
      <c r="Q425" s="59">
        <f t="shared" ref="Q425:R425" si="203">SUM(Q424)</f>
        <v>4576.21</v>
      </c>
      <c r="R425" s="59">
        <f t="shared" si="203"/>
        <v>0</v>
      </c>
      <c r="S425" s="60"/>
      <c r="T425" s="59">
        <f t="shared" ref="T425:T431" si="204">SUM(T424)</f>
        <v>4576.21</v>
      </c>
    </row>
    <row r="426" spans="1:21" x14ac:dyDescent="0.3">
      <c r="A426" s="226" t="s">
        <v>502</v>
      </c>
      <c r="B426" s="235">
        <v>151</v>
      </c>
      <c r="C426" s="226" t="s">
        <v>503</v>
      </c>
      <c r="D426" s="235" t="s">
        <v>175</v>
      </c>
      <c r="E426" s="226" t="s">
        <v>506</v>
      </c>
      <c r="F426" s="240"/>
      <c r="G426" s="240"/>
      <c r="H426" s="200" t="s">
        <v>46</v>
      </c>
      <c r="I426" s="40">
        <v>22098</v>
      </c>
      <c r="J426" s="44">
        <v>2020</v>
      </c>
      <c r="K426" s="44" t="s">
        <v>17</v>
      </c>
      <c r="L426" s="44" t="s">
        <v>579</v>
      </c>
      <c r="M426" s="43">
        <v>126086.84</v>
      </c>
      <c r="N426" s="44" t="s">
        <v>529</v>
      </c>
      <c r="O426" s="43">
        <v>31521.71</v>
      </c>
      <c r="P426" s="44" t="s">
        <v>505</v>
      </c>
      <c r="Q426" s="43">
        <f>SUM(O426,M426)</f>
        <v>157608.54999999999</v>
      </c>
      <c r="R426" s="43">
        <v>207432.39</v>
      </c>
      <c r="S426" s="44" t="s">
        <v>504</v>
      </c>
      <c r="T426" s="43">
        <f>SUM(Q426:R426)</f>
        <v>365040.94</v>
      </c>
    </row>
    <row r="427" spans="1:21" ht="27" customHeight="1" x14ac:dyDescent="0.3">
      <c r="A427" s="212"/>
      <c r="B427" s="213"/>
      <c r="C427" s="216"/>
      <c r="D427" s="246"/>
      <c r="E427" s="216"/>
      <c r="F427" s="256"/>
      <c r="G427" s="256"/>
      <c r="H427" s="202"/>
      <c r="I427" s="78"/>
      <c r="J427" s="57" t="s">
        <v>144</v>
      </c>
      <c r="K427" s="79"/>
      <c r="L427" s="79"/>
      <c r="M427" s="59">
        <f>SUM(M426)</f>
        <v>126086.84</v>
      </c>
      <c r="N427" s="60"/>
      <c r="O427" s="59">
        <f t="shared" si="202"/>
        <v>31521.71</v>
      </c>
      <c r="P427" s="60"/>
      <c r="Q427" s="59">
        <f t="shared" ref="Q427:R427" si="205">SUM(Q426)</f>
        <v>157608.54999999999</v>
      </c>
      <c r="R427" s="59">
        <f t="shared" si="205"/>
        <v>207432.39</v>
      </c>
      <c r="S427" s="60"/>
      <c r="T427" s="59">
        <f t="shared" si="204"/>
        <v>365040.94</v>
      </c>
    </row>
    <row r="428" spans="1:21" x14ac:dyDescent="0.3">
      <c r="A428" s="226" t="s">
        <v>508</v>
      </c>
      <c r="B428" s="235">
        <v>152</v>
      </c>
      <c r="C428" s="226" t="s">
        <v>530</v>
      </c>
      <c r="D428" s="235" t="s">
        <v>179</v>
      </c>
      <c r="E428" s="226" t="s">
        <v>67</v>
      </c>
      <c r="F428" s="240"/>
      <c r="G428" s="240"/>
      <c r="H428" s="200" t="s">
        <v>60</v>
      </c>
      <c r="I428" s="40">
        <v>21538</v>
      </c>
      <c r="J428" s="44">
        <v>2020</v>
      </c>
      <c r="K428" s="44" t="s">
        <v>2</v>
      </c>
      <c r="L428" s="44" t="s">
        <v>580</v>
      </c>
      <c r="M428" s="43">
        <v>641390.1</v>
      </c>
      <c r="N428" s="44" t="s">
        <v>509</v>
      </c>
      <c r="O428" s="43">
        <v>54109.9</v>
      </c>
      <c r="P428" s="44" t="s">
        <v>0</v>
      </c>
      <c r="Q428" s="43">
        <f>SUM(O428,M428)</f>
        <v>695500</v>
      </c>
      <c r="R428" s="43"/>
      <c r="S428" s="44"/>
      <c r="T428" s="43">
        <f>SUM(Q428:R428)</f>
        <v>695500</v>
      </c>
    </row>
    <row r="429" spans="1:21" ht="27" customHeight="1" x14ac:dyDescent="0.3">
      <c r="A429" s="212"/>
      <c r="B429" s="213"/>
      <c r="C429" s="216"/>
      <c r="D429" s="246"/>
      <c r="E429" s="216"/>
      <c r="F429" s="256"/>
      <c r="G429" s="256"/>
      <c r="H429" s="202"/>
      <c r="I429" s="78"/>
      <c r="J429" s="57" t="s">
        <v>144</v>
      </c>
      <c r="K429" s="79"/>
      <c r="L429" s="79"/>
      <c r="M429" s="59">
        <f>SUM(M428)</f>
        <v>641390.1</v>
      </c>
      <c r="N429" s="60"/>
      <c r="O429" s="59">
        <f t="shared" si="202"/>
        <v>54109.9</v>
      </c>
      <c r="P429" s="60"/>
      <c r="Q429" s="59">
        <f t="shared" ref="Q429:R429" si="206">SUM(Q428)</f>
        <v>695500</v>
      </c>
      <c r="R429" s="59">
        <f t="shared" si="206"/>
        <v>0</v>
      </c>
      <c r="S429" s="60"/>
      <c r="T429" s="59">
        <f t="shared" si="204"/>
        <v>695500</v>
      </c>
    </row>
    <row r="430" spans="1:21" x14ac:dyDescent="0.3">
      <c r="A430" s="226" t="s">
        <v>510</v>
      </c>
      <c r="B430" s="235">
        <v>153</v>
      </c>
      <c r="C430" s="226" t="s">
        <v>511</v>
      </c>
      <c r="D430" s="235" t="s">
        <v>179</v>
      </c>
      <c r="E430" s="226" t="s">
        <v>513</v>
      </c>
      <c r="F430" s="240"/>
      <c r="G430" s="240"/>
      <c r="H430" s="200" t="s">
        <v>512</v>
      </c>
      <c r="I430" s="40">
        <v>22105</v>
      </c>
      <c r="J430" s="44">
        <v>2020</v>
      </c>
      <c r="K430" s="44" t="s">
        <v>17</v>
      </c>
      <c r="L430" s="44" t="s">
        <v>581</v>
      </c>
      <c r="M430" s="43">
        <v>276660</v>
      </c>
      <c r="N430" s="44" t="s">
        <v>514</v>
      </c>
      <c r="O430" s="43">
        <v>23340</v>
      </c>
      <c r="P430" s="44" t="s">
        <v>0</v>
      </c>
      <c r="Q430" s="43">
        <f>SUM(O430,M430)</f>
        <v>300000</v>
      </c>
      <c r="R430" s="43"/>
      <c r="S430" s="44"/>
      <c r="T430" s="43">
        <f>SUM(Q430:R430)</f>
        <v>300000</v>
      </c>
    </row>
    <row r="431" spans="1:21" ht="12.75" customHeight="1" x14ac:dyDescent="0.3">
      <c r="A431" s="212"/>
      <c r="B431" s="213"/>
      <c r="C431" s="216"/>
      <c r="D431" s="246"/>
      <c r="E431" s="216"/>
      <c r="F431" s="256"/>
      <c r="G431" s="256"/>
      <c r="H431" s="202"/>
      <c r="I431" s="78"/>
      <c r="J431" s="57" t="s">
        <v>144</v>
      </c>
      <c r="K431" s="79"/>
      <c r="L431" s="79"/>
      <c r="M431" s="59">
        <f>SUM(M430)</f>
        <v>276660</v>
      </c>
      <c r="N431" s="60"/>
      <c r="O431" s="59">
        <f t="shared" si="202"/>
        <v>23340</v>
      </c>
      <c r="P431" s="60"/>
      <c r="Q431" s="59">
        <f t="shared" ref="Q431:R431" si="207">SUM(Q430)</f>
        <v>300000</v>
      </c>
      <c r="R431" s="59">
        <f t="shared" si="207"/>
        <v>0</v>
      </c>
      <c r="S431" s="60"/>
      <c r="T431" s="59">
        <f t="shared" si="204"/>
        <v>300000</v>
      </c>
    </row>
    <row r="432" spans="1:21" ht="12.75" customHeight="1" x14ac:dyDescent="0.3">
      <c r="A432" s="169"/>
      <c r="B432" s="89"/>
      <c r="C432" s="88"/>
      <c r="D432" s="89"/>
      <c r="E432" s="88"/>
      <c r="F432" s="170"/>
      <c r="G432" s="170"/>
      <c r="H432" s="92"/>
      <c r="I432" s="93"/>
      <c r="J432" s="94"/>
      <c r="K432" s="95"/>
      <c r="L432" s="95"/>
      <c r="M432" s="96"/>
      <c r="N432" s="97"/>
      <c r="O432" s="96"/>
      <c r="P432" s="97"/>
      <c r="Q432" s="96"/>
      <c r="R432" s="96"/>
      <c r="S432" s="97"/>
      <c r="T432" s="96"/>
    </row>
    <row r="433" spans="1:20" ht="14.25" customHeight="1" x14ac:dyDescent="0.3">
      <c r="A433" s="21" t="s">
        <v>20</v>
      </c>
      <c r="B433" s="171"/>
      <c r="C433" s="172" t="s">
        <v>9</v>
      </c>
      <c r="D433" s="171"/>
      <c r="E433" s="172" t="s">
        <v>9</v>
      </c>
      <c r="F433" s="173" t="s">
        <v>9</v>
      </c>
      <c r="G433" s="173" t="s">
        <v>9</v>
      </c>
      <c r="H433" s="172" t="s">
        <v>9</v>
      </c>
      <c r="I433" s="174" t="s">
        <v>9</v>
      </c>
      <c r="J433" s="175" t="s">
        <v>9</v>
      </c>
      <c r="K433" s="176" t="s">
        <v>9</v>
      </c>
      <c r="L433" s="176"/>
      <c r="M433" s="177" t="s">
        <v>9</v>
      </c>
      <c r="N433" s="176" t="s">
        <v>9</v>
      </c>
      <c r="O433" s="177"/>
      <c r="P433" s="176" t="s">
        <v>9</v>
      </c>
      <c r="Q433" s="177" t="s">
        <v>9</v>
      </c>
      <c r="R433" s="178" t="s">
        <v>9</v>
      </c>
      <c r="S433" s="176" t="s">
        <v>9</v>
      </c>
      <c r="T433" s="105" t="s">
        <v>20</v>
      </c>
    </row>
    <row r="434" spans="1:20" x14ac:dyDescent="0.3">
      <c r="A434" s="224" t="s">
        <v>48</v>
      </c>
      <c r="B434" s="217" t="s">
        <v>3</v>
      </c>
      <c r="C434" s="224" t="s">
        <v>4</v>
      </c>
      <c r="D434" s="217" t="s">
        <v>170</v>
      </c>
      <c r="E434" s="224" t="s">
        <v>249</v>
      </c>
      <c r="F434" s="236" t="s">
        <v>5</v>
      </c>
      <c r="G434" s="236" t="s">
        <v>6</v>
      </c>
      <c r="H434" s="224" t="s">
        <v>7</v>
      </c>
      <c r="I434" s="243" t="s">
        <v>195</v>
      </c>
      <c r="J434" s="217" t="s">
        <v>8</v>
      </c>
      <c r="K434" s="217" t="s">
        <v>1</v>
      </c>
      <c r="L434" s="217" t="s">
        <v>40</v>
      </c>
      <c r="M434" s="217" t="s">
        <v>250</v>
      </c>
      <c r="N434" s="217" t="s">
        <v>9</v>
      </c>
      <c r="O434" s="217" t="s">
        <v>251</v>
      </c>
      <c r="P434" s="217" t="s">
        <v>9</v>
      </c>
      <c r="Q434" s="227" t="s">
        <v>10</v>
      </c>
      <c r="R434" s="217" t="s">
        <v>252</v>
      </c>
      <c r="S434" s="217" t="s">
        <v>9</v>
      </c>
      <c r="T434" s="227" t="s">
        <v>11</v>
      </c>
    </row>
    <row r="435" spans="1:20" x14ac:dyDescent="0.3">
      <c r="A435" s="224" t="s">
        <v>9</v>
      </c>
      <c r="B435" s="217"/>
      <c r="C435" s="224" t="s">
        <v>9</v>
      </c>
      <c r="D435" s="218"/>
      <c r="E435" s="224" t="s">
        <v>9</v>
      </c>
      <c r="F435" s="236" t="s">
        <v>9</v>
      </c>
      <c r="G435" s="236" t="s">
        <v>9</v>
      </c>
      <c r="H435" s="224" t="s">
        <v>9</v>
      </c>
      <c r="I435" s="243" t="s">
        <v>9</v>
      </c>
      <c r="J435" s="217" t="s">
        <v>9</v>
      </c>
      <c r="K435" s="217" t="s">
        <v>9</v>
      </c>
      <c r="L435" s="218"/>
      <c r="M435" s="30" t="s">
        <v>12</v>
      </c>
      <c r="N435" s="31" t="s">
        <v>13</v>
      </c>
      <c r="O435" s="30" t="s">
        <v>12</v>
      </c>
      <c r="P435" s="31" t="s">
        <v>13</v>
      </c>
      <c r="Q435" s="227" t="s">
        <v>9</v>
      </c>
      <c r="R435" s="32" t="s">
        <v>12</v>
      </c>
      <c r="S435" s="31" t="s">
        <v>14</v>
      </c>
      <c r="T435" s="227" t="s">
        <v>9</v>
      </c>
    </row>
    <row r="436" spans="1:20" ht="12.75" customHeight="1" x14ac:dyDescent="0.3">
      <c r="A436" s="229" t="s">
        <v>359</v>
      </c>
      <c r="B436" s="225">
        <v>12</v>
      </c>
      <c r="C436" s="228" t="s">
        <v>169</v>
      </c>
      <c r="D436" s="233" t="s">
        <v>19</v>
      </c>
      <c r="E436" s="229" t="s">
        <v>62</v>
      </c>
      <c r="F436" s="33"/>
      <c r="G436" s="33"/>
      <c r="H436" s="229" t="s">
        <v>24</v>
      </c>
      <c r="I436" s="179">
        <v>20762</v>
      </c>
      <c r="J436" s="180">
        <v>2017</v>
      </c>
      <c r="K436" s="181" t="s">
        <v>19</v>
      </c>
      <c r="L436" s="181" t="s">
        <v>148</v>
      </c>
      <c r="M436" s="182">
        <v>45000</v>
      </c>
      <c r="N436" s="181" t="s">
        <v>116</v>
      </c>
      <c r="O436" s="182">
        <v>5150</v>
      </c>
      <c r="P436" s="181" t="s">
        <v>20</v>
      </c>
      <c r="Q436" s="182">
        <f>SUM(O436,M436)</f>
        <v>50150</v>
      </c>
      <c r="R436" s="182"/>
      <c r="S436" s="181"/>
      <c r="T436" s="182">
        <f>SUM(R436,Q436)</f>
        <v>50150</v>
      </c>
    </row>
    <row r="437" spans="1:20" ht="12.75" customHeight="1" x14ac:dyDescent="0.3">
      <c r="A437" s="229"/>
      <c r="B437" s="225"/>
      <c r="C437" s="228"/>
      <c r="D437" s="233"/>
      <c r="E437" s="229"/>
      <c r="F437" s="33"/>
      <c r="G437" s="33"/>
      <c r="H437" s="229"/>
      <c r="I437" s="163">
        <v>21333</v>
      </c>
      <c r="J437" s="180">
        <v>2018</v>
      </c>
      <c r="K437" s="181" t="s">
        <v>19</v>
      </c>
      <c r="L437" s="36" t="s">
        <v>318</v>
      </c>
      <c r="M437" s="182">
        <v>45000</v>
      </c>
      <c r="N437" s="181" t="s">
        <v>116</v>
      </c>
      <c r="O437" s="182">
        <v>5150.45</v>
      </c>
      <c r="P437" s="181" t="s">
        <v>20</v>
      </c>
      <c r="Q437" s="182">
        <f>SUM(O437,M437)</f>
        <v>50150.45</v>
      </c>
      <c r="R437" s="182"/>
      <c r="S437" s="181"/>
      <c r="T437" s="182">
        <f>SUM(R437,Q437)</f>
        <v>50150.45</v>
      </c>
    </row>
    <row r="438" spans="1:20" x14ac:dyDescent="0.3">
      <c r="A438" s="211"/>
      <c r="B438" s="213"/>
      <c r="C438" s="229"/>
      <c r="D438" s="210"/>
      <c r="E438" s="211"/>
      <c r="F438" s="39"/>
      <c r="G438" s="39"/>
      <c r="H438" s="212"/>
      <c r="I438" s="119"/>
      <c r="J438" s="51" t="s">
        <v>144</v>
      </c>
      <c r="K438" s="120"/>
      <c r="L438" s="120"/>
      <c r="M438" s="49">
        <f>SUM(M436:M437)</f>
        <v>90000</v>
      </c>
      <c r="N438" s="49"/>
      <c r="O438" s="49">
        <f t="shared" ref="O438:T438" si="208">SUM(O436:O437)</f>
        <v>10300.450000000001</v>
      </c>
      <c r="P438" s="49"/>
      <c r="Q438" s="49">
        <f t="shared" si="208"/>
        <v>100300.45</v>
      </c>
      <c r="R438" s="49">
        <f t="shared" si="208"/>
        <v>0</v>
      </c>
      <c r="S438" s="49"/>
      <c r="T438" s="49">
        <f t="shared" si="208"/>
        <v>100300.45</v>
      </c>
    </row>
    <row r="439" spans="1:20" ht="12.75" customHeight="1" x14ac:dyDescent="0.3">
      <c r="A439" s="211" t="s">
        <v>372</v>
      </c>
      <c r="B439" s="213">
        <v>14</v>
      </c>
      <c r="C439" s="211" t="s">
        <v>604</v>
      </c>
      <c r="D439" s="232" t="s">
        <v>171</v>
      </c>
      <c r="E439" s="211" t="s">
        <v>501</v>
      </c>
      <c r="F439" s="39"/>
      <c r="G439" s="39"/>
      <c r="H439" s="215" t="s">
        <v>46</v>
      </c>
      <c r="I439" s="52">
        <v>20236</v>
      </c>
      <c r="J439" s="42">
        <v>2018</v>
      </c>
      <c r="K439" s="53" t="s">
        <v>2</v>
      </c>
      <c r="L439" s="42" t="s">
        <v>401</v>
      </c>
      <c r="M439" s="54">
        <v>0</v>
      </c>
      <c r="N439" s="53" t="s">
        <v>15</v>
      </c>
      <c r="O439" s="54">
        <v>0</v>
      </c>
      <c r="P439" s="53" t="s">
        <v>20</v>
      </c>
      <c r="Q439" s="54">
        <f>SUM(O439,M439)</f>
        <v>0</v>
      </c>
      <c r="R439" s="121">
        <v>200187.63</v>
      </c>
      <c r="S439" s="42" t="s">
        <v>0</v>
      </c>
      <c r="T439" s="54">
        <f>SUM(R439,Q439)</f>
        <v>200187.63</v>
      </c>
    </row>
    <row r="440" spans="1:20" ht="12.75" customHeight="1" x14ac:dyDescent="0.3">
      <c r="A440" s="211"/>
      <c r="B440" s="213"/>
      <c r="C440" s="211"/>
      <c r="D440" s="233"/>
      <c r="E440" s="211"/>
      <c r="F440" s="39"/>
      <c r="G440" s="39"/>
      <c r="H440" s="215"/>
      <c r="I440" s="52">
        <v>20236</v>
      </c>
      <c r="J440" s="42">
        <v>2018</v>
      </c>
      <c r="K440" s="53" t="s">
        <v>2</v>
      </c>
      <c r="L440" s="42" t="s">
        <v>401</v>
      </c>
      <c r="M440" s="54"/>
      <c r="O440" s="54"/>
      <c r="Q440" s="54"/>
      <c r="R440" s="54">
        <v>22912.37</v>
      </c>
      <c r="S440" s="53" t="s">
        <v>20</v>
      </c>
      <c r="T440" s="54">
        <f t="shared" ref="T440:T444" si="209">SUM(R440,Q440)</f>
        <v>22912.37</v>
      </c>
    </row>
    <row r="441" spans="1:20" ht="12.75" customHeight="1" x14ac:dyDescent="0.3">
      <c r="A441" s="211"/>
      <c r="B441" s="213"/>
      <c r="C441" s="211"/>
      <c r="D441" s="233"/>
      <c r="E441" s="211"/>
      <c r="F441" s="39"/>
      <c r="G441" s="39"/>
      <c r="H441" s="215"/>
      <c r="I441" s="52">
        <v>20236</v>
      </c>
      <c r="J441" s="42">
        <v>2018</v>
      </c>
      <c r="K441" s="53" t="s">
        <v>32</v>
      </c>
      <c r="L441" s="42" t="s">
        <v>401</v>
      </c>
      <c r="M441" s="54">
        <v>0</v>
      </c>
      <c r="N441" s="53" t="s">
        <v>15</v>
      </c>
      <c r="O441" s="54">
        <v>0</v>
      </c>
      <c r="P441" s="53" t="s">
        <v>20</v>
      </c>
      <c r="Q441" s="54">
        <f t="shared" ref="Q441" si="210">SUM(O441,M441)</f>
        <v>0</v>
      </c>
      <c r="R441" s="121">
        <v>19650.87</v>
      </c>
      <c r="S441" s="42" t="s">
        <v>0</v>
      </c>
      <c r="T441" s="54">
        <f t="shared" si="209"/>
        <v>19650.87</v>
      </c>
    </row>
    <row r="442" spans="1:20" ht="12.75" customHeight="1" x14ac:dyDescent="0.3">
      <c r="A442" s="211"/>
      <c r="B442" s="213"/>
      <c r="C442" s="211"/>
      <c r="D442" s="209"/>
      <c r="E442" s="211"/>
      <c r="F442" s="39"/>
      <c r="G442" s="39"/>
      <c r="H442" s="215"/>
      <c r="I442" s="52">
        <v>20236</v>
      </c>
      <c r="J442" s="42">
        <v>2018</v>
      </c>
      <c r="K442" s="53" t="s">
        <v>32</v>
      </c>
      <c r="L442" s="42" t="s">
        <v>401</v>
      </c>
      <c r="M442" s="54"/>
      <c r="O442" s="54"/>
      <c r="Q442" s="54"/>
      <c r="R442" s="54">
        <v>2249.13</v>
      </c>
      <c r="S442" s="53" t="s">
        <v>20</v>
      </c>
      <c r="T442" s="54">
        <f t="shared" si="209"/>
        <v>2249.13</v>
      </c>
    </row>
    <row r="443" spans="1:20" ht="12.75" customHeight="1" x14ac:dyDescent="0.3">
      <c r="A443" s="211"/>
      <c r="B443" s="213"/>
      <c r="C443" s="211"/>
      <c r="D443" s="209"/>
      <c r="E443" s="211"/>
      <c r="F443" s="39"/>
      <c r="G443" s="39"/>
      <c r="H443" s="216"/>
      <c r="I443" s="52">
        <v>20236</v>
      </c>
      <c r="J443" s="42">
        <v>2018</v>
      </c>
      <c r="K443" s="53" t="s">
        <v>25</v>
      </c>
      <c r="L443" s="42" t="s">
        <v>401</v>
      </c>
      <c r="M443" s="54">
        <v>0</v>
      </c>
      <c r="N443" s="53" t="s">
        <v>15</v>
      </c>
      <c r="O443" s="54">
        <v>0</v>
      </c>
      <c r="P443" s="53" t="s">
        <v>20</v>
      </c>
      <c r="Q443" s="54">
        <f t="shared" ref="Q443" si="211">SUM(O443,M443)</f>
        <v>0</v>
      </c>
      <c r="R443" s="121">
        <v>207621.5</v>
      </c>
      <c r="S443" s="42" t="s">
        <v>0</v>
      </c>
      <c r="T443" s="54">
        <f t="shared" si="209"/>
        <v>207621.5</v>
      </c>
    </row>
    <row r="444" spans="1:20" ht="12.75" customHeight="1" x14ac:dyDescent="0.3">
      <c r="A444" s="211"/>
      <c r="B444" s="213"/>
      <c r="C444" s="211"/>
      <c r="D444" s="209"/>
      <c r="E444" s="211"/>
      <c r="F444" s="39"/>
      <c r="G444" s="39"/>
      <c r="H444" s="216"/>
      <c r="I444" s="52">
        <v>20236</v>
      </c>
      <c r="J444" s="42">
        <v>2018</v>
      </c>
      <c r="K444" s="53" t="s">
        <v>25</v>
      </c>
      <c r="L444" s="42" t="s">
        <v>401</v>
      </c>
      <c r="M444" s="54"/>
      <c r="O444" s="54"/>
      <c r="Q444" s="54"/>
      <c r="R444" s="54">
        <v>185378.5</v>
      </c>
      <c r="S444" s="53" t="s">
        <v>20</v>
      </c>
      <c r="T444" s="54">
        <f t="shared" si="209"/>
        <v>185378.5</v>
      </c>
    </row>
    <row r="445" spans="1:20" ht="12.75" customHeight="1" x14ac:dyDescent="0.3">
      <c r="A445" s="211"/>
      <c r="B445" s="213"/>
      <c r="C445" s="211"/>
      <c r="D445" s="210"/>
      <c r="E445" s="211"/>
      <c r="F445" s="39"/>
      <c r="G445" s="39"/>
      <c r="H445" s="216"/>
      <c r="I445" s="119"/>
      <c r="J445" s="51" t="s">
        <v>144</v>
      </c>
      <c r="K445" s="120"/>
      <c r="L445" s="120"/>
      <c r="M445" s="49">
        <f>SUM(M439:M444)</f>
        <v>0</v>
      </c>
      <c r="N445" s="49"/>
      <c r="O445" s="49">
        <f>SUM(O439:O444)</f>
        <v>0</v>
      </c>
      <c r="P445" s="49"/>
      <c r="Q445" s="49">
        <f>SUM(Q439:Q444)</f>
        <v>0</v>
      </c>
      <c r="R445" s="49">
        <f>SUM(R439:R444)</f>
        <v>638000</v>
      </c>
      <c r="S445" s="49"/>
      <c r="T445" s="49">
        <f>SUM(T439:T444)</f>
        <v>638000</v>
      </c>
    </row>
    <row r="446" spans="1:20" ht="12.75" customHeight="1" x14ac:dyDescent="0.3">
      <c r="A446" s="211" t="s">
        <v>304</v>
      </c>
      <c r="B446" s="213">
        <v>15</v>
      </c>
      <c r="C446" s="211" t="s">
        <v>76</v>
      </c>
      <c r="D446" s="232" t="s">
        <v>171</v>
      </c>
      <c r="E446" s="211" t="s">
        <v>64</v>
      </c>
      <c r="F446" s="39"/>
      <c r="G446" s="39"/>
      <c r="H446" s="200" t="s">
        <v>44</v>
      </c>
      <c r="I446" s="52">
        <v>20209</v>
      </c>
      <c r="J446" s="42">
        <v>2018</v>
      </c>
      <c r="K446" s="53" t="s">
        <v>2</v>
      </c>
      <c r="L446" s="42" t="s">
        <v>413</v>
      </c>
      <c r="M446" s="54">
        <v>212500</v>
      </c>
      <c r="N446" s="53" t="s">
        <v>412</v>
      </c>
      <c r="O446" s="54">
        <v>0</v>
      </c>
      <c r="P446" s="42" t="s">
        <v>0</v>
      </c>
      <c r="Q446" s="54">
        <f>SUM(O446,M446)</f>
        <v>212500</v>
      </c>
      <c r="T446" s="54">
        <f>SUM(R446,Q446)</f>
        <v>212500</v>
      </c>
    </row>
    <row r="447" spans="1:20" ht="12.75" customHeight="1" x14ac:dyDescent="0.3">
      <c r="A447" s="211"/>
      <c r="B447" s="213"/>
      <c r="C447" s="211"/>
      <c r="D447" s="209"/>
      <c r="E447" s="211"/>
      <c r="F447" s="39"/>
      <c r="G447" s="39"/>
      <c r="H447" s="201"/>
      <c r="I447" s="52">
        <v>20209</v>
      </c>
      <c r="J447" s="42">
        <v>2020</v>
      </c>
      <c r="K447" s="42" t="s">
        <v>32</v>
      </c>
      <c r="L447" s="42" t="s">
        <v>42</v>
      </c>
      <c r="M447" s="121">
        <v>0</v>
      </c>
      <c r="N447" s="42" t="s">
        <v>289</v>
      </c>
      <c r="O447" s="54">
        <v>0</v>
      </c>
      <c r="P447" s="42" t="s">
        <v>0</v>
      </c>
      <c r="Q447" s="54">
        <f>SUM(O447,M447)</f>
        <v>0</v>
      </c>
      <c r="T447" s="54">
        <f>SUM(R447,Q447)</f>
        <v>0</v>
      </c>
    </row>
    <row r="448" spans="1:20" ht="12.75" customHeight="1" x14ac:dyDescent="0.3">
      <c r="A448" s="211"/>
      <c r="B448" s="213"/>
      <c r="C448" s="211"/>
      <c r="D448" s="209"/>
      <c r="E448" s="211"/>
      <c r="F448" s="39"/>
      <c r="G448" s="39"/>
      <c r="H448" s="201"/>
      <c r="I448" s="52">
        <v>20209</v>
      </c>
      <c r="J448" s="42">
        <v>2020</v>
      </c>
      <c r="K448" s="42" t="s">
        <v>33</v>
      </c>
      <c r="L448" s="42" t="s">
        <v>42</v>
      </c>
      <c r="M448" s="121">
        <v>0</v>
      </c>
      <c r="N448" s="42" t="s">
        <v>289</v>
      </c>
      <c r="O448" s="54">
        <v>0</v>
      </c>
      <c r="P448" s="42" t="s">
        <v>0</v>
      </c>
      <c r="Q448" s="54">
        <f t="shared" ref="Q448:Q449" si="212">SUM(O448,M448)</f>
        <v>0</v>
      </c>
      <c r="T448" s="54">
        <f t="shared" ref="T448:T449" si="213">SUM(R448,Q448)</f>
        <v>0</v>
      </c>
    </row>
    <row r="449" spans="1:20" ht="12.75" customHeight="1" x14ac:dyDescent="0.3">
      <c r="A449" s="211"/>
      <c r="B449" s="213"/>
      <c r="C449" s="211"/>
      <c r="D449" s="209"/>
      <c r="E449" s="211"/>
      <c r="F449" s="39"/>
      <c r="G449" s="39"/>
      <c r="H449" s="239"/>
      <c r="I449" s="52">
        <v>20209</v>
      </c>
      <c r="J449" s="42">
        <v>2021</v>
      </c>
      <c r="K449" s="42" t="s">
        <v>25</v>
      </c>
      <c r="L449" s="42" t="s">
        <v>42</v>
      </c>
      <c r="M449" s="121">
        <v>0</v>
      </c>
      <c r="N449" s="42" t="s">
        <v>289</v>
      </c>
      <c r="O449" s="54">
        <v>0</v>
      </c>
      <c r="P449" s="42" t="s">
        <v>0</v>
      </c>
      <c r="Q449" s="54">
        <f t="shared" si="212"/>
        <v>0</v>
      </c>
      <c r="T449" s="54">
        <f t="shared" si="213"/>
        <v>0</v>
      </c>
    </row>
    <row r="450" spans="1:20" ht="17.399999999999999" customHeight="1" x14ac:dyDescent="0.3">
      <c r="A450" s="211"/>
      <c r="B450" s="213"/>
      <c r="C450" s="211"/>
      <c r="D450" s="210"/>
      <c r="E450" s="211"/>
      <c r="F450" s="39"/>
      <c r="G450" s="39"/>
      <c r="H450" s="202"/>
      <c r="I450" s="119"/>
      <c r="J450" s="51" t="s">
        <v>144</v>
      </c>
      <c r="K450" s="120"/>
      <c r="L450" s="120"/>
      <c r="M450" s="49">
        <f>SUM(M446:M449)</f>
        <v>212500</v>
      </c>
      <c r="N450" s="50"/>
      <c r="O450" s="49">
        <f t="shared" ref="O450" si="214">SUM(O446:O449)</f>
        <v>0</v>
      </c>
      <c r="P450" s="50"/>
      <c r="Q450" s="49">
        <f t="shared" ref="Q450" si="215">SUM(Q446:Q449)</f>
        <v>212500</v>
      </c>
      <c r="R450" s="49">
        <f t="shared" ref="R450" si="216">SUM(R446:R449)</f>
        <v>0</v>
      </c>
      <c r="S450" s="50"/>
      <c r="T450" s="49">
        <f t="shared" ref="T450" si="217">SUM(T446:T449)</f>
        <v>212500</v>
      </c>
    </row>
    <row r="451" spans="1:20" ht="12.75" customHeight="1" x14ac:dyDescent="0.3">
      <c r="A451" s="211" t="s">
        <v>360</v>
      </c>
      <c r="B451" s="213">
        <v>16</v>
      </c>
      <c r="C451" s="211" t="s">
        <v>77</v>
      </c>
      <c r="D451" s="232" t="s">
        <v>171</v>
      </c>
      <c r="E451" s="211" t="s">
        <v>64</v>
      </c>
      <c r="F451" s="39"/>
      <c r="G451" s="39"/>
      <c r="H451" s="200" t="s">
        <v>44</v>
      </c>
      <c r="I451" s="52">
        <v>20174</v>
      </c>
      <c r="J451" s="42">
        <v>2020</v>
      </c>
      <c r="K451" s="42" t="s">
        <v>2</v>
      </c>
      <c r="L451" s="42" t="s">
        <v>497</v>
      </c>
      <c r="M451" s="121">
        <v>0</v>
      </c>
      <c r="N451" s="42" t="s">
        <v>27</v>
      </c>
      <c r="O451" s="121">
        <v>0</v>
      </c>
      <c r="P451" s="42" t="s">
        <v>20</v>
      </c>
      <c r="Q451" s="121">
        <f>SUM(O451,M451)</f>
        <v>0</v>
      </c>
      <c r="R451" s="121">
        <v>19273.98</v>
      </c>
      <c r="S451" s="42" t="s">
        <v>212</v>
      </c>
      <c r="T451" s="121">
        <f>SUM(R451,Q451)</f>
        <v>19273.98</v>
      </c>
    </row>
    <row r="452" spans="1:20" ht="12.75" customHeight="1" x14ac:dyDescent="0.3">
      <c r="A452" s="211"/>
      <c r="B452" s="213"/>
      <c r="C452" s="211"/>
      <c r="D452" s="233"/>
      <c r="E452" s="211"/>
      <c r="F452" s="39"/>
      <c r="G452" s="39"/>
      <c r="H452" s="201"/>
      <c r="I452" s="52">
        <v>20174</v>
      </c>
      <c r="J452" s="42">
        <v>2020</v>
      </c>
      <c r="K452" s="42" t="s">
        <v>2</v>
      </c>
      <c r="L452" s="42" t="s">
        <v>497</v>
      </c>
      <c r="M452" s="121">
        <v>0</v>
      </c>
      <c r="N452" s="42" t="s">
        <v>27</v>
      </c>
      <c r="O452" s="121">
        <v>0</v>
      </c>
      <c r="P452" s="42" t="s">
        <v>20</v>
      </c>
      <c r="Q452" s="121">
        <f>SUM(O452,M452)</f>
        <v>0</v>
      </c>
      <c r="R452" s="121">
        <v>1626.02</v>
      </c>
      <c r="S452" s="42" t="s">
        <v>20</v>
      </c>
      <c r="T452" s="121">
        <f t="shared" ref="T452:T458" si="218">SUM(R452,Q452)</f>
        <v>1626.02</v>
      </c>
    </row>
    <row r="453" spans="1:20" ht="12.75" customHeight="1" x14ac:dyDescent="0.3">
      <c r="A453" s="211"/>
      <c r="B453" s="213"/>
      <c r="C453" s="211"/>
      <c r="D453" s="209"/>
      <c r="E453" s="211"/>
      <c r="F453" s="39"/>
      <c r="G453" s="39"/>
      <c r="H453" s="201"/>
      <c r="I453" s="52">
        <v>20174</v>
      </c>
      <c r="J453" s="42">
        <v>2020</v>
      </c>
      <c r="K453" s="42" t="s">
        <v>32</v>
      </c>
      <c r="L453" s="42" t="s">
        <v>497</v>
      </c>
      <c r="M453" s="121">
        <v>0</v>
      </c>
      <c r="N453" s="42" t="s">
        <v>27</v>
      </c>
      <c r="O453" s="121">
        <v>0</v>
      </c>
      <c r="P453" s="42" t="s">
        <v>20</v>
      </c>
      <c r="Q453" s="121">
        <f>SUM(O453,M453)</f>
        <v>0</v>
      </c>
      <c r="R453" s="121">
        <v>4149.8999999999996</v>
      </c>
      <c r="S453" s="42" t="s">
        <v>212</v>
      </c>
      <c r="T453" s="121">
        <f t="shared" si="218"/>
        <v>4149.8999999999996</v>
      </c>
    </row>
    <row r="454" spans="1:20" ht="12.75" customHeight="1" x14ac:dyDescent="0.3">
      <c r="A454" s="211"/>
      <c r="B454" s="213"/>
      <c r="C454" s="211"/>
      <c r="D454" s="209"/>
      <c r="E454" s="211"/>
      <c r="F454" s="39"/>
      <c r="G454" s="39"/>
      <c r="H454" s="201"/>
      <c r="I454" s="52">
        <v>20174</v>
      </c>
      <c r="J454" s="42">
        <v>2020</v>
      </c>
      <c r="K454" s="42" t="s">
        <v>32</v>
      </c>
      <c r="L454" s="42" t="s">
        <v>497</v>
      </c>
      <c r="M454" s="121">
        <v>0</v>
      </c>
      <c r="N454" s="42" t="s">
        <v>27</v>
      </c>
      <c r="O454" s="121">
        <v>0</v>
      </c>
      <c r="P454" s="42" t="s">
        <v>20</v>
      </c>
      <c r="Q454" s="121">
        <f t="shared" ref="Q454:Q458" si="219">SUM(O454,M454)</f>
        <v>0</v>
      </c>
      <c r="R454" s="121">
        <v>350.1</v>
      </c>
      <c r="S454" s="42" t="s">
        <v>20</v>
      </c>
      <c r="T454" s="121">
        <f t="shared" si="218"/>
        <v>350.1</v>
      </c>
    </row>
    <row r="455" spans="1:20" ht="12.75" customHeight="1" x14ac:dyDescent="0.3">
      <c r="A455" s="211"/>
      <c r="B455" s="213"/>
      <c r="C455" s="211"/>
      <c r="D455" s="209"/>
      <c r="E455" s="211"/>
      <c r="F455" s="39"/>
      <c r="G455" s="39"/>
      <c r="H455" s="201"/>
      <c r="I455" s="52">
        <v>20174</v>
      </c>
      <c r="J455" s="42">
        <v>2020</v>
      </c>
      <c r="K455" s="42" t="s">
        <v>33</v>
      </c>
      <c r="L455" s="42" t="s">
        <v>497</v>
      </c>
      <c r="M455" s="121">
        <v>0</v>
      </c>
      <c r="N455" s="42" t="s">
        <v>27</v>
      </c>
      <c r="O455" s="121">
        <v>0</v>
      </c>
      <c r="P455" s="42" t="s">
        <v>20</v>
      </c>
      <c r="Q455" s="121">
        <f t="shared" si="219"/>
        <v>0</v>
      </c>
      <c r="R455" s="121">
        <v>12818.58</v>
      </c>
      <c r="S455" s="42" t="s">
        <v>212</v>
      </c>
      <c r="T455" s="121">
        <f t="shared" si="218"/>
        <v>12818.58</v>
      </c>
    </row>
    <row r="456" spans="1:20" ht="12.75" customHeight="1" x14ac:dyDescent="0.3">
      <c r="A456" s="211"/>
      <c r="B456" s="213"/>
      <c r="C456" s="211"/>
      <c r="D456" s="209"/>
      <c r="E456" s="211"/>
      <c r="F456" s="39"/>
      <c r="G456" s="39"/>
      <c r="H456" s="201"/>
      <c r="I456" s="52">
        <v>20174</v>
      </c>
      <c r="J456" s="42">
        <v>2020</v>
      </c>
      <c r="K456" s="42" t="s">
        <v>33</v>
      </c>
      <c r="L456" s="42" t="s">
        <v>497</v>
      </c>
      <c r="M456" s="121">
        <v>0</v>
      </c>
      <c r="N456" s="42" t="s">
        <v>27</v>
      </c>
      <c r="O456" s="121">
        <v>0</v>
      </c>
      <c r="P456" s="42" t="s">
        <v>20</v>
      </c>
      <c r="Q456" s="121">
        <f t="shared" si="219"/>
        <v>0</v>
      </c>
      <c r="R456" s="121">
        <v>1081.42</v>
      </c>
      <c r="S456" s="42" t="s">
        <v>20</v>
      </c>
      <c r="T456" s="121">
        <f t="shared" si="218"/>
        <v>1081.42</v>
      </c>
    </row>
    <row r="457" spans="1:20" ht="12.75" customHeight="1" x14ac:dyDescent="0.3">
      <c r="A457" s="211"/>
      <c r="B457" s="213"/>
      <c r="C457" s="211"/>
      <c r="D457" s="209"/>
      <c r="E457" s="211"/>
      <c r="F457" s="39"/>
      <c r="G457" s="39"/>
      <c r="H457" s="239"/>
      <c r="I457" s="52">
        <v>20174</v>
      </c>
      <c r="J457" s="42">
        <v>2020</v>
      </c>
      <c r="K457" s="42" t="s">
        <v>25</v>
      </c>
      <c r="L457" s="42" t="s">
        <v>497</v>
      </c>
      <c r="M457" s="121">
        <v>0</v>
      </c>
      <c r="N457" s="42" t="s">
        <v>27</v>
      </c>
      <c r="O457" s="121">
        <v>0</v>
      </c>
      <c r="P457" s="42" t="s">
        <v>20</v>
      </c>
      <c r="Q457" s="121">
        <f t="shared" si="219"/>
        <v>0</v>
      </c>
      <c r="R457" s="121">
        <v>177062.39999999999</v>
      </c>
      <c r="S457" s="42" t="s">
        <v>212</v>
      </c>
      <c r="T457" s="121">
        <f t="shared" si="218"/>
        <v>177062.39999999999</v>
      </c>
    </row>
    <row r="458" spans="1:20" ht="12.75" customHeight="1" x14ac:dyDescent="0.3">
      <c r="A458" s="211"/>
      <c r="B458" s="213"/>
      <c r="C458" s="211"/>
      <c r="D458" s="209"/>
      <c r="E458" s="211"/>
      <c r="F458" s="39"/>
      <c r="G458" s="39"/>
      <c r="H458" s="239"/>
      <c r="I458" s="52">
        <v>20174</v>
      </c>
      <c r="J458" s="42">
        <v>2020</v>
      </c>
      <c r="K458" s="42" t="s">
        <v>25</v>
      </c>
      <c r="L458" s="42" t="s">
        <v>497</v>
      </c>
      <c r="M458" s="121">
        <v>0</v>
      </c>
      <c r="N458" s="42" t="s">
        <v>27</v>
      </c>
      <c r="O458" s="121">
        <v>0</v>
      </c>
      <c r="P458" s="42" t="s">
        <v>20</v>
      </c>
      <c r="Q458" s="121">
        <f t="shared" si="219"/>
        <v>0</v>
      </c>
      <c r="R458" s="121">
        <v>14937.6</v>
      </c>
      <c r="S458" s="42" t="s">
        <v>20</v>
      </c>
      <c r="T458" s="121">
        <f t="shared" si="218"/>
        <v>14937.6</v>
      </c>
    </row>
    <row r="459" spans="1:20" ht="12.75" customHeight="1" x14ac:dyDescent="0.3">
      <c r="A459" s="211"/>
      <c r="B459" s="213"/>
      <c r="C459" s="211"/>
      <c r="D459" s="210"/>
      <c r="E459" s="211"/>
      <c r="F459" s="39"/>
      <c r="G459" s="39"/>
      <c r="H459" s="202"/>
      <c r="I459" s="119"/>
      <c r="J459" s="51" t="s">
        <v>144</v>
      </c>
      <c r="K459" s="120"/>
      <c r="L459" s="120"/>
      <c r="M459" s="49">
        <f>SUM(M451:M458)</f>
        <v>0</v>
      </c>
      <c r="N459" s="49"/>
      <c r="O459" s="49">
        <f t="shared" ref="O459:T459" si="220">SUM(O451:O458)</f>
        <v>0</v>
      </c>
      <c r="P459" s="49"/>
      <c r="Q459" s="49">
        <f t="shared" si="220"/>
        <v>0</v>
      </c>
      <c r="R459" s="49">
        <f t="shared" si="220"/>
        <v>231300</v>
      </c>
      <c r="S459" s="49"/>
      <c r="T459" s="49">
        <f t="shared" si="220"/>
        <v>231300</v>
      </c>
    </row>
    <row r="460" spans="1:20" ht="12.75" customHeight="1" x14ac:dyDescent="0.3">
      <c r="A460" s="211" t="s">
        <v>531</v>
      </c>
      <c r="B460" s="213">
        <v>17</v>
      </c>
      <c r="C460" s="211" t="s">
        <v>532</v>
      </c>
      <c r="D460" s="232" t="s">
        <v>171</v>
      </c>
      <c r="E460" s="211" t="s">
        <v>64</v>
      </c>
      <c r="F460" s="39"/>
      <c r="G460" s="39"/>
      <c r="H460" s="200" t="s">
        <v>44</v>
      </c>
      <c r="I460" s="81">
        <v>20144</v>
      </c>
      <c r="J460" s="42">
        <v>2018</v>
      </c>
      <c r="K460" s="53" t="s">
        <v>2</v>
      </c>
      <c r="L460" s="42" t="s">
        <v>361</v>
      </c>
      <c r="M460" s="54">
        <v>250000</v>
      </c>
      <c r="N460" s="53" t="s">
        <v>412</v>
      </c>
      <c r="O460" s="54">
        <v>0</v>
      </c>
      <c r="P460" s="53" t="s">
        <v>0</v>
      </c>
      <c r="Q460" s="54">
        <f>SUM(O460,M460)</f>
        <v>250000</v>
      </c>
      <c r="T460" s="54">
        <f>SUM(R460,Q460)</f>
        <v>250000</v>
      </c>
    </row>
    <row r="461" spans="1:20" ht="12.75" customHeight="1" x14ac:dyDescent="0.3">
      <c r="A461" s="211"/>
      <c r="B461" s="213"/>
      <c r="C461" s="211"/>
      <c r="D461" s="233"/>
      <c r="E461" s="211"/>
      <c r="F461" s="39"/>
      <c r="G461" s="39"/>
      <c r="H461" s="201"/>
      <c r="I461" s="52">
        <v>20144</v>
      </c>
      <c r="J461" s="42">
        <v>2018</v>
      </c>
      <c r="K461" s="53" t="s">
        <v>2</v>
      </c>
      <c r="L461" s="42" t="s">
        <v>41</v>
      </c>
      <c r="M461" s="54">
        <v>1700629.02</v>
      </c>
      <c r="N461" s="53" t="s">
        <v>27</v>
      </c>
      <c r="O461" s="54">
        <v>143470.98000000001</v>
      </c>
      <c r="P461" s="53" t="s">
        <v>0</v>
      </c>
      <c r="Q461" s="54">
        <f>SUM(O461,M461)</f>
        <v>1844100</v>
      </c>
      <c r="T461" s="54">
        <f>SUM(R461,Q461)</f>
        <v>1844100</v>
      </c>
    </row>
    <row r="462" spans="1:20" ht="12.75" customHeight="1" x14ac:dyDescent="0.3">
      <c r="A462" s="211"/>
      <c r="B462" s="213"/>
      <c r="C462" s="211"/>
      <c r="D462" s="209"/>
      <c r="E462" s="211"/>
      <c r="F462" s="39"/>
      <c r="G462" s="39"/>
      <c r="H462" s="201"/>
      <c r="I462" s="52">
        <v>20144</v>
      </c>
      <c r="J462" s="42">
        <v>2021</v>
      </c>
      <c r="K462" s="42" t="s">
        <v>32</v>
      </c>
      <c r="L462" s="42" t="s">
        <v>42</v>
      </c>
      <c r="M462" s="121">
        <v>0</v>
      </c>
      <c r="N462" s="53" t="s">
        <v>27</v>
      </c>
      <c r="O462" s="54">
        <v>0</v>
      </c>
      <c r="P462" s="53" t="s">
        <v>0</v>
      </c>
      <c r="Q462" s="54">
        <f>SUM(O462,M462)</f>
        <v>0</v>
      </c>
      <c r="T462" s="54">
        <f>SUM(R462,Q462)</f>
        <v>0</v>
      </c>
    </row>
    <row r="463" spans="1:20" ht="12.75" customHeight="1" x14ac:dyDescent="0.3">
      <c r="A463" s="211"/>
      <c r="B463" s="213"/>
      <c r="C463" s="211"/>
      <c r="D463" s="209"/>
      <c r="E463" s="211"/>
      <c r="F463" s="39"/>
      <c r="G463" s="39"/>
      <c r="H463" s="201"/>
      <c r="I463" s="52">
        <v>20144</v>
      </c>
      <c r="J463" s="53">
        <v>2021</v>
      </c>
      <c r="K463" s="53" t="s">
        <v>33</v>
      </c>
      <c r="L463" s="42" t="s">
        <v>42</v>
      </c>
      <c r="M463" s="54">
        <v>0</v>
      </c>
      <c r="N463" s="53" t="s">
        <v>27</v>
      </c>
      <c r="O463" s="54">
        <v>0</v>
      </c>
      <c r="P463" s="53" t="s">
        <v>0</v>
      </c>
      <c r="Q463" s="54">
        <f t="shared" ref="Q463:Q464" si="221">SUM(O463,M463)</f>
        <v>0</v>
      </c>
      <c r="T463" s="54">
        <f t="shared" ref="T463:T464" si="222">SUM(R463,Q463)</f>
        <v>0</v>
      </c>
    </row>
    <row r="464" spans="1:20" ht="12.75" customHeight="1" x14ac:dyDescent="0.3">
      <c r="A464" s="211"/>
      <c r="B464" s="213"/>
      <c r="C464" s="211"/>
      <c r="D464" s="209"/>
      <c r="E464" s="211"/>
      <c r="F464" s="39"/>
      <c r="G464" s="39"/>
      <c r="H464" s="239"/>
      <c r="I464" s="81">
        <v>20144</v>
      </c>
      <c r="J464" s="53">
        <v>2021</v>
      </c>
      <c r="K464" s="53" t="s">
        <v>25</v>
      </c>
      <c r="L464" s="53" t="s">
        <v>42</v>
      </c>
      <c r="M464" s="54">
        <v>0</v>
      </c>
      <c r="N464" s="53" t="s">
        <v>27</v>
      </c>
      <c r="O464" s="54">
        <v>0</v>
      </c>
      <c r="P464" s="53" t="s">
        <v>0</v>
      </c>
      <c r="Q464" s="54">
        <f t="shared" si="221"/>
        <v>0</v>
      </c>
      <c r="T464" s="54">
        <f t="shared" si="222"/>
        <v>0</v>
      </c>
    </row>
    <row r="465" spans="1:21" ht="12.75" customHeight="1" x14ac:dyDescent="0.3">
      <c r="A465" s="211"/>
      <c r="B465" s="213"/>
      <c r="C465" s="211"/>
      <c r="D465" s="210"/>
      <c r="E465" s="211"/>
      <c r="F465" s="39"/>
      <c r="G465" s="39"/>
      <c r="H465" s="202"/>
      <c r="I465" s="119"/>
      <c r="J465" s="51" t="s">
        <v>144</v>
      </c>
      <c r="K465" s="120"/>
      <c r="L465" s="120"/>
      <c r="M465" s="49">
        <f>SUM(M460:M464)</f>
        <v>1950629.02</v>
      </c>
      <c r="N465" s="50"/>
      <c r="O465" s="49">
        <f t="shared" ref="O465" si="223">SUM(O460:O464)</f>
        <v>143470.98000000001</v>
      </c>
      <c r="P465" s="50"/>
      <c r="Q465" s="49">
        <f t="shared" ref="Q465" si="224">SUM(Q460:Q464)</f>
        <v>2094100</v>
      </c>
      <c r="R465" s="49">
        <f t="shared" ref="R465" si="225">SUM(R460:R464)</f>
        <v>0</v>
      </c>
      <c r="S465" s="50"/>
      <c r="T465" s="49">
        <f t="shared" ref="T465" si="226">SUM(T460:T464)</f>
        <v>2094100</v>
      </c>
      <c r="U465" s="106"/>
    </row>
    <row r="466" spans="1:21" ht="12.75" customHeight="1" x14ac:dyDescent="0.3">
      <c r="A466" s="215" t="s">
        <v>172</v>
      </c>
      <c r="B466" s="213">
        <v>90</v>
      </c>
      <c r="C466" s="211" t="s">
        <v>443</v>
      </c>
      <c r="D466" s="232" t="s">
        <v>177</v>
      </c>
      <c r="E466" s="215" t="s">
        <v>235</v>
      </c>
      <c r="F466" s="183"/>
      <c r="G466" s="183"/>
      <c r="H466" s="215" t="s">
        <v>230</v>
      </c>
      <c r="I466" s="52">
        <v>21174</v>
      </c>
      <c r="J466" s="42">
        <v>2019</v>
      </c>
      <c r="K466" s="53" t="s">
        <v>2</v>
      </c>
      <c r="L466" s="42" t="s">
        <v>465</v>
      </c>
      <c r="M466" s="54">
        <v>170000</v>
      </c>
      <c r="N466" s="53" t="s">
        <v>364</v>
      </c>
      <c r="O466" s="54">
        <v>19457.259999999998</v>
      </c>
      <c r="P466" s="53" t="s">
        <v>20</v>
      </c>
      <c r="Q466" s="54">
        <f>SUM(M466,O466)</f>
        <v>189457.26</v>
      </c>
      <c r="R466" s="121">
        <v>145542.74</v>
      </c>
      <c r="S466" s="53" t="s">
        <v>20</v>
      </c>
      <c r="T466" s="54">
        <f>SUM(R466,Q466)</f>
        <v>335000</v>
      </c>
    </row>
    <row r="467" spans="1:21" ht="12.75" customHeight="1" x14ac:dyDescent="0.3">
      <c r="A467" s="215"/>
      <c r="B467" s="213"/>
      <c r="C467" s="211"/>
      <c r="D467" s="233"/>
      <c r="E467" s="215"/>
      <c r="F467" s="183"/>
      <c r="G467" s="183"/>
      <c r="H467" s="215"/>
      <c r="I467" s="52">
        <v>21174</v>
      </c>
      <c r="J467" s="42">
        <v>2021</v>
      </c>
      <c r="K467" s="42" t="s">
        <v>32</v>
      </c>
      <c r="L467" s="42" t="s">
        <v>41</v>
      </c>
      <c r="M467" s="121">
        <v>261000</v>
      </c>
      <c r="N467" s="42" t="s">
        <v>378</v>
      </c>
      <c r="O467" s="121">
        <v>29872.76</v>
      </c>
      <c r="P467" s="42" t="s">
        <v>20</v>
      </c>
      <c r="Q467" s="121">
        <f>SUM(M467,O467)</f>
        <v>290872.76</v>
      </c>
      <c r="R467" s="121"/>
      <c r="T467" s="54">
        <f>SUM(R467,Q467)</f>
        <v>290872.76</v>
      </c>
    </row>
    <row r="468" spans="1:21" ht="12.75" customHeight="1" x14ac:dyDescent="0.3">
      <c r="A468" s="215"/>
      <c r="B468" s="213"/>
      <c r="C468" s="211"/>
      <c r="D468" s="209"/>
      <c r="E468" s="215"/>
      <c r="F468" s="183"/>
      <c r="G468" s="183"/>
      <c r="H468" s="215"/>
      <c r="I468" s="52">
        <v>21174</v>
      </c>
      <c r="J468" s="42">
        <v>2020</v>
      </c>
      <c r="K468" s="42" t="s">
        <v>33</v>
      </c>
      <c r="L468" s="42" t="s">
        <v>42</v>
      </c>
      <c r="M468" s="121">
        <v>0</v>
      </c>
      <c r="N468" s="42"/>
      <c r="O468" s="121">
        <v>0</v>
      </c>
      <c r="P468" s="42"/>
      <c r="Q468" s="121">
        <f t="shared" ref="Q468:Q469" si="227">SUM(M468,O468)</f>
        <v>0</v>
      </c>
      <c r="R468" s="121">
        <v>0</v>
      </c>
      <c r="S468" s="53" t="s">
        <v>20</v>
      </c>
      <c r="T468" s="54">
        <f t="shared" ref="T468:T469" si="228">SUM(R468,Q468)</f>
        <v>0</v>
      </c>
    </row>
    <row r="469" spans="1:21" ht="12.75" customHeight="1" x14ac:dyDescent="0.3">
      <c r="A469" s="215"/>
      <c r="B469" s="213"/>
      <c r="C469" s="211"/>
      <c r="D469" s="209"/>
      <c r="E469" s="215"/>
      <c r="F469" s="183"/>
      <c r="G469" s="183"/>
      <c r="H469" s="215"/>
      <c r="I469" s="52">
        <v>21174</v>
      </c>
      <c r="J469" s="42">
        <v>2021</v>
      </c>
      <c r="K469" s="42" t="s">
        <v>25</v>
      </c>
      <c r="L469" s="42" t="s">
        <v>41</v>
      </c>
      <c r="M469" s="121">
        <v>880000</v>
      </c>
      <c r="N469" s="42" t="s">
        <v>378</v>
      </c>
      <c r="O469" s="121">
        <v>100719.98</v>
      </c>
      <c r="P469" s="42" t="s">
        <v>20</v>
      </c>
      <c r="Q469" s="121">
        <f t="shared" si="227"/>
        <v>980719.98</v>
      </c>
      <c r="R469" s="121">
        <v>308436.38</v>
      </c>
      <c r="S469" s="53" t="s">
        <v>20</v>
      </c>
      <c r="T469" s="54">
        <f t="shared" si="228"/>
        <v>1289156.3599999999</v>
      </c>
    </row>
    <row r="470" spans="1:21" ht="12.75" customHeight="1" x14ac:dyDescent="0.3">
      <c r="A470" s="215"/>
      <c r="B470" s="213"/>
      <c r="C470" s="211"/>
      <c r="D470" s="210"/>
      <c r="E470" s="215"/>
      <c r="F470" s="183"/>
      <c r="G470" s="183"/>
      <c r="H470" s="216"/>
      <c r="I470" s="119"/>
      <c r="J470" s="51" t="s">
        <v>144</v>
      </c>
      <c r="K470" s="120"/>
      <c r="L470" s="120"/>
      <c r="M470" s="49">
        <f>SUM(M466:M469)</f>
        <v>1311000</v>
      </c>
      <c r="N470" s="50"/>
      <c r="O470" s="49">
        <f>SUM(O466:O469)</f>
        <v>150050</v>
      </c>
      <c r="P470" s="50"/>
      <c r="Q470" s="49">
        <f>SUM(Q466:Q469)</f>
        <v>1461050</v>
      </c>
      <c r="R470" s="49">
        <f>SUM(R466:R469)</f>
        <v>453979.12</v>
      </c>
      <c r="S470" s="50"/>
      <c r="T470" s="49">
        <f>SUM(T466:T469)</f>
        <v>1915029.1199999999</v>
      </c>
    </row>
    <row r="471" spans="1:21" ht="12.75" customHeight="1" x14ac:dyDescent="0.3">
      <c r="A471" s="211" t="s">
        <v>140</v>
      </c>
      <c r="B471" s="213">
        <v>91</v>
      </c>
      <c r="C471" s="211" t="s">
        <v>173</v>
      </c>
      <c r="D471" s="232" t="s">
        <v>177</v>
      </c>
      <c r="E471" s="215" t="s">
        <v>236</v>
      </c>
      <c r="F471" s="184"/>
      <c r="G471" s="184"/>
      <c r="H471" s="215" t="s">
        <v>137</v>
      </c>
      <c r="I471" s="52">
        <v>21171</v>
      </c>
      <c r="J471" s="42">
        <v>2019</v>
      </c>
      <c r="K471" s="53" t="s">
        <v>17</v>
      </c>
      <c r="L471" s="42" t="s">
        <v>400</v>
      </c>
      <c r="M471" s="54">
        <v>295950.14</v>
      </c>
      <c r="N471" s="53" t="s">
        <v>364</v>
      </c>
      <c r="O471" s="54">
        <v>33872.82</v>
      </c>
      <c r="P471" s="53" t="s">
        <v>20</v>
      </c>
      <c r="Q471" s="54">
        <f>SUM(O471,M471)</f>
        <v>329822.96000000002</v>
      </c>
      <c r="R471" s="54">
        <v>1170177.04</v>
      </c>
      <c r="S471" s="53" t="s">
        <v>20</v>
      </c>
      <c r="T471" s="54">
        <f>SUM(R471,Q471)</f>
        <v>1500000</v>
      </c>
    </row>
    <row r="472" spans="1:21" ht="41.25" customHeight="1" x14ac:dyDescent="0.3">
      <c r="A472" s="257"/>
      <c r="B472" s="232"/>
      <c r="C472" s="257"/>
      <c r="D472" s="209"/>
      <c r="E472" s="262"/>
      <c r="F472" s="185"/>
      <c r="G472" s="185"/>
      <c r="H472" s="261"/>
      <c r="I472" s="56"/>
      <c r="J472" s="57" t="s">
        <v>144</v>
      </c>
      <c r="K472" s="58"/>
      <c r="L472" s="58"/>
      <c r="M472" s="59">
        <f>SUM(M471:M471)</f>
        <v>295950.14</v>
      </c>
      <c r="N472" s="60"/>
      <c r="O472" s="59">
        <f>SUM(O471:O471)</f>
        <v>33872.82</v>
      </c>
      <c r="P472" s="60"/>
      <c r="Q472" s="59">
        <f>SUM(Q471:Q471)</f>
        <v>329822.96000000002</v>
      </c>
      <c r="R472" s="59">
        <f>SUM(R471:R471)</f>
        <v>1170177.04</v>
      </c>
      <c r="S472" s="59"/>
      <c r="T472" s="59">
        <f>SUM(T471:T471)</f>
        <v>1500000</v>
      </c>
    </row>
    <row r="473" spans="1:21" ht="12.75" customHeight="1" x14ac:dyDescent="0.3">
      <c r="A473" s="215" t="s">
        <v>416</v>
      </c>
      <c r="B473" s="245" t="s">
        <v>204</v>
      </c>
      <c r="C473" s="215" t="s">
        <v>366</v>
      </c>
      <c r="D473" s="245" t="s">
        <v>19</v>
      </c>
      <c r="E473" s="215" t="s">
        <v>205</v>
      </c>
      <c r="F473" s="80"/>
      <c r="G473" s="80"/>
      <c r="H473" s="215" t="s">
        <v>24</v>
      </c>
      <c r="I473" s="52">
        <v>18820</v>
      </c>
      <c r="J473" s="186">
        <v>2019</v>
      </c>
      <c r="K473" s="53" t="s">
        <v>2</v>
      </c>
      <c r="L473" s="53" t="s">
        <v>498</v>
      </c>
      <c r="M473" s="54">
        <v>750347</v>
      </c>
      <c r="N473" s="53" t="s">
        <v>499</v>
      </c>
      <c r="O473" s="54">
        <v>85880.57</v>
      </c>
      <c r="P473" s="53" t="s">
        <v>20</v>
      </c>
      <c r="Q473" s="54">
        <f>SUM(O473,M473)</f>
        <v>836227.57000000007</v>
      </c>
      <c r="T473" s="54">
        <f>SUM(R473,Q473)</f>
        <v>836227.57000000007</v>
      </c>
    </row>
    <row r="474" spans="1:21" x14ac:dyDescent="0.3">
      <c r="A474" s="215"/>
      <c r="B474" s="245"/>
      <c r="C474" s="215"/>
      <c r="D474" s="246"/>
      <c r="E474" s="215"/>
      <c r="F474" s="80"/>
      <c r="G474" s="80"/>
      <c r="H474" s="216"/>
      <c r="I474" s="119"/>
      <c r="J474" s="51" t="s">
        <v>144</v>
      </c>
      <c r="K474" s="120"/>
      <c r="L474" s="120"/>
      <c r="M474" s="49">
        <f>SUM(M473)</f>
        <v>750347</v>
      </c>
      <c r="N474" s="50"/>
      <c r="O474" s="49">
        <f t="shared" ref="O474" si="229">SUM(O473)</f>
        <v>85880.57</v>
      </c>
      <c r="P474" s="50"/>
      <c r="Q474" s="49">
        <f t="shared" ref="Q474:R474" si="230">SUM(Q473)</f>
        <v>836227.57000000007</v>
      </c>
      <c r="R474" s="49">
        <f t="shared" si="230"/>
        <v>0</v>
      </c>
      <c r="S474" s="50"/>
      <c r="T474" s="49">
        <f t="shared" ref="T474" si="231">SUM(T473)</f>
        <v>836227.57000000007</v>
      </c>
    </row>
    <row r="475" spans="1:21" ht="12.75" customHeight="1" x14ac:dyDescent="0.3">
      <c r="A475" s="211" t="s">
        <v>278</v>
      </c>
      <c r="B475" s="213" t="s">
        <v>206</v>
      </c>
      <c r="C475" s="211" t="s">
        <v>207</v>
      </c>
      <c r="D475" s="213" t="s">
        <v>175</v>
      </c>
      <c r="E475" s="215" t="s">
        <v>248</v>
      </c>
      <c r="F475" s="39"/>
      <c r="G475" s="39"/>
      <c r="H475" s="211" t="s">
        <v>208</v>
      </c>
      <c r="I475" s="52">
        <v>19920</v>
      </c>
      <c r="J475" s="186">
        <v>2019</v>
      </c>
      <c r="K475" s="53" t="s">
        <v>2</v>
      </c>
      <c r="L475" s="42" t="s">
        <v>362</v>
      </c>
      <c r="M475" s="54">
        <v>0</v>
      </c>
      <c r="N475" s="53" t="s">
        <v>116</v>
      </c>
      <c r="O475" s="54">
        <v>0</v>
      </c>
      <c r="P475" s="53" t="s">
        <v>20</v>
      </c>
      <c r="Q475" s="54">
        <f>SUM(O475,M475)</f>
        <v>0</v>
      </c>
      <c r="R475" s="54">
        <v>97500</v>
      </c>
      <c r="S475" s="53" t="s">
        <v>0</v>
      </c>
      <c r="T475" s="54">
        <f>SUM(R475,Q475)</f>
        <v>97500</v>
      </c>
    </row>
    <row r="476" spans="1:21" ht="12.75" customHeight="1" x14ac:dyDescent="0.3">
      <c r="A476" s="211"/>
      <c r="B476" s="213"/>
      <c r="C476" s="211"/>
      <c r="D476" s="213"/>
      <c r="E476" s="215"/>
      <c r="F476" s="39"/>
      <c r="G476" s="39"/>
      <c r="H476" s="211"/>
      <c r="I476" s="52">
        <v>19920</v>
      </c>
      <c r="J476" s="186">
        <v>2019</v>
      </c>
      <c r="K476" s="53" t="s">
        <v>2</v>
      </c>
      <c r="L476" s="42" t="s">
        <v>362</v>
      </c>
      <c r="M476" s="54">
        <v>0</v>
      </c>
      <c r="N476" s="53" t="s">
        <v>116</v>
      </c>
      <c r="O476" s="54">
        <v>0</v>
      </c>
      <c r="P476" s="53" t="s">
        <v>20</v>
      </c>
      <c r="Q476" s="54">
        <f t="shared" ref="Q476:Q478" si="232">SUM(O476,M476)</f>
        <v>0</v>
      </c>
      <c r="R476" s="54">
        <v>11159.31</v>
      </c>
      <c r="S476" s="53" t="s">
        <v>20</v>
      </c>
      <c r="T476" s="54">
        <f t="shared" ref="T476:T478" si="233">SUM(R476,Q476)</f>
        <v>11159.31</v>
      </c>
    </row>
    <row r="477" spans="1:21" ht="12.75" customHeight="1" x14ac:dyDescent="0.3">
      <c r="A477" s="211"/>
      <c r="B477" s="213"/>
      <c r="C477" s="211"/>
      <c r="D477" s="213"/>
      <c r="E477" s="215"/>
      <c r="F477" s="39"/>
      <c r="G477" s="39"/>
      <c r="H477" s="211"/>
      <c r="I477" s="52">
        <v>19920</v>
      </c>
      <c r="J477" s="186">
        <v>2019</v>
      </c>
      <c r="K477" s="53" t="s">
        <v>25</v>
      </c>
      <c r="L477" s="42" t="s">
        <v>362</v>
      </c>
      <c r="M477" s="54">
        <v>0</v>
      </c>
      <c r="N477" s="53" t="s">
        <v>116</v>
      </c>
      <c r="O477" s="54">
        <v>0</v>
      </c>
      <c r="P477" s="53" t="s">
        <v>20</v>
      </c>
      <c r="Q477" s="54">
        <f t="shared" si="232"/>
        <v>0</v>
      </c>
      <c r="R477" s="54">
        <v>513500</v>
      </c>
      <c r="S477" s="53" t="s">
        <v>0</v>
      </c>
      <c r="T477" s="54">
        <f t="shared" si="233"/>
        <v>513500</v>
      </c>
    </row>
    <row r="478" spans="1:21" x14ac:dyDescent="0.3">
      <c r="A478" s="211"/>
      <c r="B478" s="213"/>
      <c r="C478" s="211"/>
      <c r="D478" s="213"/>
      <c r="E478" s="215"/>
      <c r="F478" s="39"/>
      <c r="G478" s="39"/>
      <c r="H478" s="211"/>
      <c r="I478" s="52">
        <v>19920</v>
      </c>
      <c r="J478" s="186">
        <v>2019</v>
      </c>
      <c r="K478" s="53" t="s">
        <v>25</v>
      </c>
      <c r="L478" s="42" t="s">
        <v>362</v>
      </c>
      <c r="M478" s="54">
        <v>0</v>
      </c>
      <c r="N478" s="53" t="s">
        <v>116</v>
      </c>
      <c r="O478" s="54">
        <v>0</v>
      </c>
      <c r="P478" s="53" t="s">
        <v>20</v>
      </c>
      <c r="Q478" s="54">
        <f t="shared" si="232"/>
        <v>0</v>
      </c>
      <c r="R478" s="54">
        <v>102236.1</v>
      </c>
      <c r="S478" s="53" t="s">
        <v>20</v>
      </c>
      <c r="T478" s="54">
        <f t="shared" si="233"/>
        <v>102236.1</v>
      </c>
    </row>
    <row r="479" spans="1:21" x14ac:dyDescent="0.3">
      <c r="A479" s="211"/>
      <c r="B479" s="213"/>
      <c r="C479" s="211"/>
      <c r="D479" s="214"/>
      <c r="E479" s="215"/>
      <c r="F479" s="39"/>
      <c r="G479" s="39"/>
      <c r="H479" s="212"/>
      <c r="I479" s="119"/>
      <c r="J479" s="51" t="s">
        <v>144</v>
      </c>
      <c r="K479" s="120"/>
      <c r="L479" s="120"/>
      <c r="M479" s="49">
        <f>SUM(M475:M478)</f>
        <v>0</v>
      </c>
      <c r="N479" s="50"/>
      <c r="O479" s="49">
        <f t="shared" ref="O479:T479" si="234">SUM(O475:O478)</f>
        <v>0</v>
      </c>
      <c r="P479" s="50"/>
      <c r="Q479" s="49">
        <f t="shared" si="234"/>
        <v>0</v>
      </c>
      <c r="R479" s="49">
        <f t="shared" si="234"/>
        <v>724395.41</v>
      </c>
      <c r="S479" s="50"/>
      <c r="T479" s="49">
        <f t="shared" si="234"/>
        <v>724395.41</v>
      </c>
    </row>
    <row r="480" spans="1:21" ht="12.75" customHeight="1" x14ac:dyDescent="0.3">
      <c r="A480" s="211" t="s">
        <v>210</v>
      </c>
      <c r="B480" s="213" t="s">
        <v>209</v>
      </c>
      <c r="C480" s="211" t="s">
        <v>365</v>
      </c>
      <c r="D480" s="213" t="s">
        <v>180</v>
      </c>
      <c r="E480" s="215" t="s">
        <v>247</v>
      </c>
      <c r="F480" s="39"/>
      <c r="G480" s="39"/>
      <c r="H480" s="211" t="s">
        <v>211</v>
      </c>
      <c r="I480" s="52">
        <v>19919</v>
      </c>
      <c r="J480" s="186">
        <v>2019</v>
      </c>
      <c r="K480" s="53" t="s">
        <v>2</v>
      </c>
      <c r="L480" s="53" t="s">
        <v>500</v>
      </c>
      <c r="M480" s="54">
        <v>0</v>
      </c>
      <c r="N480" s="53" t="s">
        <v>116</v>
      </c>
      <c r="O480" s="54">
        <v>0</v>
      </c>
      <c r="P480" s="53" t="s">
        <v>20</v>
      </c>
      <c r="Q480" s="54">
        <f>SUM(O480,M480)</f>
        <v>0</v>
      </c>
      <c r="R480" s="54">
        <v>15000</v>
      </c>
      <c r="S480" s="53" t="s">
        <v>212</v>
      </c>
      <c r="T480" s="54">
        <f>SUM(R480,Q480)</f>
        <v>15000</v>
      </c>
    </row>
    <row r="481" spans="1:21" ht="12.75" customHeight="1" x14ac:dyDescent="0.3">
      <c r="A481" s="211"/>
      <c r="B481" s="213"/>
      <c r="C481" s="211"/>
      <c r="D481" s="213"/>
      <c r="E481" s="215"/>
      <c r="F481" s="39"/>
      <c r="G481" s="39"/>
      <c r="H481" s="211"/>
      <c r="I481" s="52">
        <v>19919</v>
      </c>
      <c r="J481" s="186">
        <v>2019</v>
      </c>
      <c r="K481" s="53" t="s">
        <v>2</v>
      </c>
      <c r="L481" s="53" t="s">
        <v>500</v>
      </c>
      <c r="M481" s="54">
        <v>0</v>
      </c>
      <c r="N481" s="53" t="s">
        <v>116</v>
      </c>
      <c r="O481" s="54">
        <v>0</v>
      </c>
      <c r="P481" s="53" t="s">
        <v>20</v>
      </c>
      <c r="Q481" s="54">
        <v>0</v>
      </c>
      <c r="R481" s="54">
        <v>1716.82</v>
      </c>
      <c r="S481" s="53" t="s">
        <v>20</v>
      </c>
      <c r="T481" s="54">
        <f t="shared" ref="T481:T483" si="235">SUM(R481,Q481)</f>
        <v>1716.82</v>
      </c>
    </row>
    <row r="482" spans="1:21" ht="12.75" customHeight="1" x14ac:dyDescent="0.3">
      <c r="A482" s="211"/>
      <c r="B482" s="213"/>
      <c r="C482" s="211"/>
      <c r="D482" s="213"/>
      <c r="E482" s="215"/>
      <c r="F482" s="39"/>
      <c r="G482" s="39"/>
      <c r="H482" s="211"/>
      <c r="I482" s="52">
        <v>19919</v>
      </c>
      <c r="J482" s="186">
        <v>2019</v>
      </c>
      <c r="K482" s="53" t="s">
        <v>25</v>
      </c>
      <c r="L482" s="53" t="s">
        <v>500</v>
      </c>
      <c r="M482" s="54">
        <v>0</v>
      </c>
      <c r="N482" s="53" t="s">
        <v>116</v>
      </c>
      <c r="O482" s="54">
        <v>0</v>
      </c>
      <c r="P482" s="53" t="s">
        <v>20</v>
      </c>
      <c r="Q482" s="54">
        <v>0</v>
      </c>
      <c r="R482" s="54">
        <v>235000</v>
      </c>
      <c r="S482" s="53" t="s">
        <v>212</v>
      </c>
      <c r="T482" s="54">
        <f t="shared" si="235"/>
        <v>235000</v>
      </c>
    </row>
    <row r="483" spans="1:21" ht="12.75" customHeight="1" x14ac:dyDescent="0.3">
      <c r="A483" s="211"/>
      <c r="B483" s="213"/>
      <c r="C483" s="211"/>
      <c r="D483" s="213"/>
      <c r="E483" s="215"/>
      <c r="F483" s="39"/>
      <c r="G483" s="39"/>
      <c r="H483" s="211"/>
      <c r="I483" s="52">
        <v>19919</v>
      </c>
      <c r="J483" s="186">
        <v>2019</v>
      </c>
      <c r="K483" s="53" t="s">
        <v>25</v>
      </c>
      <c r="L483" s="53" t="s">
        <v>500</v>
      </c>
      <c r="M483" s="54">
        <v>0</v>
      </c>
      <c r="N483" s="53" t="s">
        <v>116</v>
      </c>
      <c r="O483" s="54">
        <v>0</v>
      </c>
      <c r="P483" s="53" t="s">
        <v>20</v>
      </c>
      <c r="Q483" s="54">
        <v>0</v>
      </c>
      <c r="R483" s="54">
        <v>26896.799999999999</v>
      </c>
      <c r="S483" s="53" t="s">
        <v>20</v>
      </c>
      <c r="T483" s="54">
        <f t="shared" si="235"/>
        <v>26896.799999999999</v>
      </c>
    </row>
    <row r="484" spans="1:21" x14ac:dyDescent="0.3">
      <c r="A484" s="211"/>
      <c r="B484" s="213"/>
      <c r="C484" s="211"/>
      <c r="D484" s="214"/>
      <c r="E484" s="215"/>
      <c r="F484" s="39"/>
      <c r="G484" s="39"/>
      <c r="H484" s="212"/>
      <c r="I484" s="119"/>
      <c r="J484" s="51" t="s">
        <v>144</v>
      </c>
      <c r="K484" s="120"/>
      <c r="L484" s="120"/>
      <c r="M484" s="49">
        <f>SUM(M480:M483)</f>
        <v>0</v>
      </c>
      <c r="N484" s="49"/>
      <c r="O484" s="49">
        <f t="shared" ref="O484:Q484" si="236">SUM(O480:O483)</f>
        <v>0</v>
      </c>
      <c r="P484" s="49"/>
      <c r="Q484" s="49">
        <f t="shared" si="236"/>
        <v>0</v>
      </c>
      <c r="R484" s="49">
        <f>SUM(R480:R483)</f>
        <v>278613.62</v>
      </c>
      <c r="S484" s="50"/>
      <c r="T484" s="49">
        <f>SUM(T480:T483)</f>
        <v>278613.62</v>
      </c>
    </row>
    <row r="485" spans="1:21" ht="12.75" customHeight="1" x14ac:dyDescent="0.3">
      <c r="A485" s="211" t="s">
        <v>452</v>
      </c>
      <c r="B485" s="245">
        <v>147</v>
      </c>
      <c r="C485" s="211" t="s">
        <v>453</v>
      </c>
      <c r="D485" s="232" t="s">
        <v>180</v>
      </c>
      <c r="E485" s="215" t="s">
        <v>247</v>
      </c>
      <c r="F485" s="39"/>
      <c r="G485" s="39"/>
      <c r="H485" s="200" t="s">
        <v>211</v>
      </c>
      <c r="I485" s="52">
        <v>21447</v>
      </c>
      <c r="J485" s="42">
        <v>2020</v>
      </c>
      <c r="K485" s="42" t="s">
        <v>2</v>
      </c>
      <c r="L485" s="42" t="s">
        <v>628</v>
      </c>
      <c r="M485" s="54">
        <v>119886</v>
      </c>
      <c r="N485" s="53" t="s">
        <v>289</v>
      </c>
      <c r="O485" s="54">
        <v>10114</v>
      </c>
      <c r="P485" s="53" t="s">
        <v>20</v>
      </c>
      <c r="Q485" s="54">
        <f>SUM(O485,M485)</f>
        <v>130000</v>
      </c>
      <c r="T485" s="54">
        <f>SUM(R485,Q485)</f>
        <v>130000</v>
      </c>
    </row>
    <row r="486" spans="1:21" ht="12.75" customHeight="1" x14ac:dyDescent="0.3">
      <c r="A486" s="211"/>
      <c r="B486" s="245"/>
      <c r="C486" s="211"/>
      <c r="D486" s="209"/>
      <c r="E486" s="215"/>
      <c r="F486" s="39"/>
      <c r="G486" s="39"/>
      <c r="H486" s="201"/>
      <c r="I486" s="52">
        <v>21447</v>
      </c>
      <c r="J486" s="42">
        <v>2021</v>
      </c>
      <c r="K486" s="42" t="s">
        <v>32</v>
      </c>
      <c r="L486" s="42" t="s">
        <v>41</v>
      </c>
      <c r="M486" s="54">
        <v>9222</v>
      </c>
      <c r="N486" s="53" t="s">
        <v>289</v>
      </c>
      <c r="O486" s="54">
        <v>778</v>
      </c>
      <c r="P486" s="53" t="s">
        <v>20</v>
      </c>
      <c r="Q486" s="54">
        <f>SUM(O486,M486)</f>
        <v>10000</v>
      </c>
      <c r="T486" s="54">
        <f>SUM(R486,Q486)</f>
        <v>10000</v>
      </c>
    </row>
    <row r="487" spans="1:21" ht="12.75" customHeight="1" x14ac:dyDescent="0.3">
      <c r="A487" s="211"/>
      <c r="B487" s="245"/>
      <c r="C487" s="211"/>
      <c r="D487" s="209"/>
      <c r="E487" s="215"/>
      <c r="F487" s="39"/>
      <c r="G487" s="39"/>
      <c r="H487" s="201"/>
      <c r="I487" s="52">
        <v>21447</v>
      </c>
      <c r="J487" s="53">
        <v>2022</v>
      </c>
      <c r="K487" s="53" t="s">
        <v>25</v>
      </c>
      <c r="L487" s="53" t="s">
        <v>42</v>
      </c>
      <c r="M487" s="54">
        <v>0</v>
      </c>
      <c r="N487" s="53" t="s">
        <v>289</v>
      </c>
      <c r="O487" s="54">
        <v>0</v>
      </c>
      <c r="P487" s="53" t="s">
        <v>20</v>
      </c>
      <c r="Q487" s="54">
        <f t="shared" ref="Q487" si="237">SUM(O487,M487)</f>
        <v>0</v>
      </c>
      <c r="T487" s="54">
        <f t="shared" ref="T487" si="238">SUM(R487,Q487)</f>
        <v>0</v>
      </c>
    </row>
    <row r="488" spans="1:21" ht="12.75" customHeight="1" x14ac:dyDescent="0.3">
      <c r="A488" s="211"/>
      <c r="B488" s="245"/>
      <c r="C488" s="211"/>
      <c r="D488" s="210"/>
      <c r="E488" s="215"/>
      <c r="F488" s="39"/>
      <c r="G488" s="39"/>
      <c r="H488" s="202"/>
      <c r="I488" s="119"/>
      <c r="J488" s="51" t="s">
        <v>144</v>
      </c>
      <c r="K488" s="120"/>
      <c r="L488" s="120"/>
      <c r="M488" s="49">
        <f>SUM(M485:M487)</f>
        <v>129108</v>
      </c>
      <c r="N488" s="50"/>
      <c r="O488" s="49">
        <f>SUM(O485:O487)</f>
        <v>10892</v>
      </c>
      <c r="P488" s="50"/>
      <c r="Q488" s="49">
        <f>SUM(Q485:Q487)</f>
        <v>140000</v>
      </c>
      <c r="R488" s="49">
        <f>SUM(R485:R487)</f>
        <v>0</v>
      </c>
      <c r="S488" s="50"/>
      <c r="T488" s="49">
        <f>SUM(T485:T487)</f>
        <v>140000</v>
      </c>
      <c r="U488" s="106"/>
    </row>
    <row r="489" spans="1:21" ht="12.75" customHeight="1" x14ac:dyDescent="0.3">
      <c r="A489" s="211" t="s">
        <v>213</v>
      </c>
      <c r="B489" s="213" t="s">
        <v>214</v>
      </c>
      <c r="C489" s="211" t="s">
        <v>605</v>
      </c>
      <c r="D489" s="232" t="s">
        <v>179</v>
      </c>
      <c r="E489" s="215">
        <v>903</v>
      </c>
      <c r="F489" s="39"/>
      <c r="G489" s="39"/>
      <c r="H489" s="200" t="s">
        <v>215</v>
      </c>
      <c r="I489" s="52">
        <v>19917</v>
      </c>
      <c r="J489" s="53">
        <v>2018</v>
      </c>
      <c r="K489" s="53" t="s">
        <v>2</v>
      </c>
      <c r="L489" s="53" t="s">
        <v>265</v>
      </c>
      <c r="M489" s="54">
        <v>0</v>
      </c>
      <c r="N489" s="53" t="s">
        <v>116</v>
      </c>
      <c r="O489" s="54">
        <v>0</v>
      </c>
      <c r="Q489" s="54">
        <f>SUM(O489,M489)</f>
        <v>0</v>
      </c>
      <c r="R489" s="54">
        <v>94000</v>
      </c>
      <c r="S489" s="53" t="s">
        <v>212</v>
      </c>
      <c r="T489" s="54">
        <f>SUM(R489,Q489)</f>
        <v>94000</v>
      </c>
    </row>
    <row r="490" spans="1:21" ht="12.75" customHeight="1" x14ac:dyDescent="0.3">
      <c r="A490" s="211"/>
      <c r="B490" s="213"/>
      <c r="C490" s="211"/>
      <c r="D490" s="209"/>
      <c r="E490" s="215"/>
      <c r="F490" s="39"/>
      <c r="G490" s="39"/>
      <c r="H490" s="201"/>
      <c r="I490" s="52">
        <v>19917</v>
      </c>
      <c r="J490" s="53">
        <v>2018</v>
      </c>
      <c r="K490" s="53" t="s">
        <v>2</v>
      </c>
      <c r="L490" s="53" t="s">
        <v>265</v>
      </c>
      <c r="M490" s="54">
        <v>0</v>
      </c>
      <c r="O490" s="54">
        <v>0</v>
      </c>
      <c r="Q490" s="54">
        <f>SUM(O490,M490)</f>
        <v>0</v>
      </c>
      <c r="R490" s="54">
        <v>17445.45</v>
      </c>
      <c r="S490" s="53" t="s">
        <v>20</v>
      </c>
      <c r="T490" s="54">
        <f>SUM(R490,Q490)</f>
        <v>17445.45</v>
      </c>
    </row>
    <row r="491" spans="1:21" ht="12.75" customHeight="1" x14ac:dyDescent="0.3">
      <c r="A491" s="211"/>
      <c r="B491" s="213"/>
      <c r="C491" s="211"/>
      <c r="D491" s="209"/>
      <c r="E491" s="215"/>
      <c r="F491" s="39"/>
      <c r="G491" s="39"/>
      <c r="H491" s="239"/>
      <c r="I491" s="52">
        <v>19917</v>
      </c>
      <c r="J491" s="53">
        <v>2018</v>
      </c>
      <c r="K491" s="53" t="s">
        <v>25</v>
      </c>
      <c r="L491" s="53" t="s">
        <v>265</v>
      </c>
      <c r="M491" s="54">
        <v>0</v>
      </c>
      <c r="O491" s="54">
        <v>0</v>
      </c>
      <c r="Q491" s="54">
        <f t="shared" ref="Q491" si="239">SUM(O491,M491)</f>
        <v>0</v>
      </c>
      <c r="R491" s="54">
        <v>69781.789999999994</v>
      </c>
      <c r="S491" s="53" t="s">
        <v>20</v>
      </c>
      <c r="T491" s="54">
        <f t="shared" ref="T491" si="240">SUM(R491,Q491)</f>
        <v>69781.789999999994</v>
      </c>
    </row>
    <row r="492" spans="1:21" ht="12.75" customHeight="1" x14ac:dyDescent="0.3">
      <c r="A492" s="211"/>
      <c r="B492" s="213"/>
      <c r="C492" s="211"/>
      <c r="D492" s="210"/>
      <c r="E492" s="215"/>
      <c r="F492" s="39"/>
      <c r="G492" s="39"/>
      <c r="H492" s="202"/>
      <c r="I492" s="119"/>
      <c r="J492" s="51" t="s">
        <v>144</v>
      </c>
      <c r="K492" s="120"/>
      <c r="L492" s="120"/>
      <c r="M492" s="49">
        <f>SUM(M489:M491)</f>
        <v>0</v>
      </c>
      <c r="N492" s="50"/>
      <c r="O492" s="49">
        <f>SUM(O489:O491)</f>
        <v>0</v>
      </c>
      <c r="P492" s="50"/>
      <c r="Q492" s="49">
        <f>SUM(Q489:Q491)</f>
        <v>0</v>
      </c>
      <c r="R492" s="49">
        <f>SUM(R489:R491)</f>
        <v>181227.24</v>
      </c>
      <c r="S492" s="50"/>
      <c r="T492" s="49">
        <f>SUM(T489:T491)</f>
        <v>181227.24</v>
      </c>
      <c r="U492" s="106"/>
    </row>
    <row r="493" spans="1:21" ht="12.75" customHeight="1" x14ac:dyDescent="0.3">
      <c r="A493" s="215" t="s">
        <v>449</v>
      </c>
      <c r="B493" s="213">
        <v>146</v>
      </c>
      <c r="C493" s="211" t="s">
        <v>606</v>
      </c>
      <c r="D493" s="232" t="s">
        <v>180</v>
      </c>
      <c r="E493" s="215">
        <v>951</v>
      </c>
      <c r="F493" s="39"/>
      <c r="G493" s="39"/>
      <c r="H493" s="200" t="s">
        <v>458</v>
      </c>
      <c r="I493" s="52">
        <v>21524</v>
      </c>
      <c r="J493" s="42">
        <v>2020</v>
      </c>
      <c r="K493" s="42" t="s">
        <v>2</v>
      </c>
      <c r="L493" s="42" t="s">
        <v>582</v>
      </c>
      <c r="M493" s="121">
        <v>0</v>
      </c>
      <c r="N493" s="42" t="s">
        <v>379</v>
      </c>
      <c r="O493" s="121">
        <v>17459</v>
      </c>
      <c r="P493" s="42" t="s">
        <v>20</v>
      </c>
      <c r="Q493" s="121">
        <f>SUM(O493,M493)</f>
        <v>17459</v>
      </c>
      <c r="R493" s="121">
        <v>152541</v>
      </c>
      <c r="S493" s="42" t="s">
        <v>212</v>
      </c>
      <c r="T493" s="54">
        <f>SUM(R493,Q493)</f>
        <v>170000</v>
      </c>
    </row>
    <row r="494" spans="1:21" ht="12.75" customHeight="1" x14ac:dyDescent="0.3">
      <c r="A494" s="215"/>
      <c r="B494" s="213"/>
      <c r="C494" s="211"/>
      <c r="D494" s="233"/>
      <c r="E494" s="215"/>
      <c r="F494" s="39"/>
      <c r="G494" s="39"/>
      <c r="H494" s="201"/>
      <c r="I494" s="52">
        <v>21524</v>
      </c>
      <c r="J494" s="42">
        <v>2020</v>
      </c>
      <c r="K494" s="42" t="s">
        <v>32</v>
      </c>
      <c r="L494" s="42" t="s">
        <v>582</v>
      </c>
      <c r="M494" s="121">
        <v>0</v>
      </c>
      <c r="N494" s="42" t="s">
        <v>379</v>
      </c>
      <c r="O494" s="121">
        <v>10270</v>
      </c>
      <c r="P494" s="42" t="s">
        <v>20</v>
      </c>
      <c r="Q494" s="121">
        <f t="shared" ref="Q494:Q495" si="241">SUM(O494,M494)</f>
        <v>10270</v>
      </c>
      <c r="R494" s="121">
        <v>89730</v>
      </c>
      <c r="S494" s="42" t="s">
        <v>212</v>
      </c>
      <c r="T494" s="54">
        <f t="shared" ref="T494:T495" si="242">SUM(R494,Q494)</f>
        <v>100000</v>
      </c>
    </row>
    <row r="495" spans="1:21" ht="12.75" customHeight="1" x14ac:dyDescent="0.3">
      <c r="A495" s="215"/>
      <c r="B495" s="213"/>
      <c r="C495" s="211"/>
      <c r="D495" s="233"/>
      <c r="E495" s="215"/>
      <c r="F495" s="39"/>
      <c r="G495" s="39"/>
      <c r="H495" s="201"/>
      <c r="I495" s="52">
        <v>21524</v>
      </c>
      <c r="J495" s="42">
        <v>2020</v>
      </c>
      <c r="K495" s="42" t="s">
        <v>33</v>
      </c>
      <c r="L495" s="42" t="s">
        <v>582</v>
      </c>
      <c r="M495" s="121">
        <v>0</v>
      </c>
      <c r="N495" s="42" t="s">
        <v>379</v>
      </c>
      <c r="O495" s="121">
        <v>5135</v>
      </c>
      <c r="P495" s="42" t="s">
        <v>20</v>
      </c>
      <c r="Q495" s="121">
        <f t="shared" si="241"/>
        <v>5135</v>
      </c>
      <c r="R495" s="121">
        <v>44865</v>
      </c>
      <c r="S495" s="42" t="s">
        <v>212</v>
      </c>
      <c r="T495" s="54">
        <f t="shared" si="242"/>
        <v>50000</v>
      </c>
    </row>
    <row r="496" spans="1:21" ht="12.75" customHeight="1" x14ac:dyDescent="0.3">
      <c r="A496" s="215"/>
      <c r="B496" s="213"/>
      <c r="C496" s="211"/>
      <c r="D496" s="209"/>
      <c r="E496" s="215"/>
      <c r="F496" s="39"/>
      <c r="G496" s="39"/>
      <c r="H496" s="201"/>
      <c r="I496" s="52">
        <v>21524</v>
      </c>
      <c r="J496" s="42">
        <v>2020</v>
      </c>
      <c r="K496" s="42" t="s">
        <v>25</v>
      </c>
      <c r="L496" s="42" t="s">
        <v>582</v>
      </c>
      <c r="M496" s="121">
        <v>0</v>
      </c>
      <c r="N496" s="42" t="s">
        <v>375</v>
      </c>
      <c r="O496" s="121">
        <v>68809</v>
      </c>
      <c r="P496" s="42" t="s">
        <v>20</v>
      </c>
      <c r="Q496" s="121">
        <f t="shared" ref="Q496" si="243">SUM(O496,M496)</f>
        <v>68809</v>
      </c>
      <c r="R496" s="121">
        <v>601191</v>
      </c>
      <c r="S496" s="42" t="s">
        <v>212</v>
      </c>
      <c r="T496" s="54">
        <f t="shared" ref="T496" si="244">SUM(R496,Q496)</f>
        <v>670000</v>
      </c>
    </row>
    <row r="497" spans="1:21" ht="12.75" customHeight="1" x14ac:dyDescent="0.3">
      <c r="A497" s="215"/>
      <c r="B497" s="213"/>
      <c r="C497" s="211"/>
      <c r="D497" s="210"/>
      <c r="E497" s="215"/>
      <c r="F497" s="39"/>
      <c r="G497" s="39"/>
      <c r="H497" s="202"/>
      <c r="I497" s="119"/>
      <c r="J497" s="51" t="s">
        <v>144</v>
      </c>
      <c r="K497" s="120"/>
      <c r="L497" s="120"/>
      <c r="M497" s="49">
        <f>SUM(M493:M496)</f>
        <v>0</v>
      </c>
      <c r="N497" s="50"/>
      <c r="O497" s="49">
        <f>SUM(O493:O496)</f>
        <v>101673</v>
      </c>
      <c r="P497" s="50"/>
      <c r="Q497" s="49">
        <f>SUM(Q493:Q496)</f>
        <v>101673</v>
      </c>
      <c r="R497" s="49">
        <f>SUM(R493:R496)</f>
        <v>888327</v>
      </c>
      <c r="S497" s="50"/>
      <c r="T497" s="49">
        <f>SUM(T493:T496)</f>
        <v>990000</v>
      </c>
      <c r="U497" s="106"/>
    </row>
    <row r="498" spans="1:21" ht="12.75" customHeight="1" x14ac:dyDescent="0.3">
      <c r="A498" s="211" t="s">
        <v>363</v>
      </c>
      <c r="B498" s="213" t="s">
        <v>216</v>
      </c>
      <c r="C498" s="211" t="s">
        <v>217</v>
      </c>
      <c r="D498" s="213" t="s">
        <v>177</v>
      </c>
      <c r="E498" s="215" t="s">
        <v>246</v>
      </c>
      <c r="F498" s="39"/>
      <c r="G498" s="39"/>
      <c r="H498" s="211" t="s">
        <v>61</v>
      </c>
      <c r="I498" s="52">
        <v>21146</v>
      </c>
      <c r="J498" s="186">
        <v>2019</v>
      </c>
      <c r="K498" s="53" t="s">
        <v>17</v>
      </c>
      <c r="L498" s="53" t="s">
        <v>42</v>
      </c>
      <c r="M498" s="54">
        <v>0</v>
      </c>
      <c r="N498" s="53" t="s">
        <v>131</v>
      </c>
      <c r="O498" s="54">
        <v>0</v>
      </c>
      <c r="P498" s="53" t="s">
        <v>20</v>
      </c>
      <c r="Q498" s="54">
        <f>SUM(O498,M498)</f>
        <v>0</v>
      </c>
      <c r="T498" s="54">
        <f>SUM(R498,Q498)</f>
        <v>0</v>
      </c>
    </row>
    <row r="499" spans="1:21" ht="27" customHeight="1" x14ac:dyDescent="0.3">
      <c r="A499" s="211"/>
      <c r="B499" s="213"/>
      <c r="C499" s="211"/>
      <c r="D499" s="214"/>
      <c r="E499" s="215"/>
      <c r="F499" s="39"/>
      <c r="G499" s="39"/>
      <c r="H499" s="212"/>
      <c r="I499" s="119"/>
      <c r="J499" s="51" t="s">
        <v>144</v>
      </c>
      <c r="K499" s="120"/>
      <c r="L499" s="120"/>
      <c r="M499" s="49">
        <f>SUM(M498)</f>
        <v>0</v>
      </c>
      <c r="N499" s="50"/>
      <c r="O499" s="49">
        <f t="shared" ref="O499:O508" si="245">SUM(O498)</f>
        <v>0</v>
      </c>
      <c r="P499" s="50"/>
      <c r="Q499" s="49">
        <f t="shared" ref="Q499:R499" si="246">SUM(Q498)</f>
        <v>0</v>
      </c>
      <c r="R499" s="49">
        <f t="shared" si="246"/>
        <v>0</v>
      </c>
      <c r="S499" s="50"/>
      <c r="T499" s="49">
        <f t="shared" ref="T499:T508" si="247">SUM(T498)</f>
        <v>0</v>
      </c>
    </row>
    <row r="500" spans="1:21" ht="12.75" customHeight="1" x14ac:dyDescent="0.3">
      <c r="A500" s="211" t="s">
        <v>422</v>
      </c>
      <c r="B500" s="213">
        <v>136</v>
      </c>
      <c r="C500" s="211" t="s">
        <v>518</v>
      </c>
      <c r="D500" s="232" t="s">
        <v>178</v>
      </c>
      <c r="E500" s="215">
        <v>837</v>
      </c>
      <c r="F500" s="39"/>
      <c r="G500" s="39"/>
      <c r="H500" s="200" t="s">
        <v>60</v>
      </c>
      <c r="I500" s="52">
        <v>21393</v>
      </c>
      <c r="J500" s="42">
        <v>2020</v>
      </c>
      <c r="K500" s="42" t="s">
        <v>19</v>
      </c>
      <c r="L500" s="42" t="s">
        <v>42</v>
      </c>
      <c r="M500" s="121">
        <v>0</v>
      </c>
      <c r="N500" s="53" t="s">
        <v>379</v>
      </c>
      <c r="O500" s="54">
        <v>0</v>
      </c>
      <c r="P500" s="53" t="s">
        <v>20</v>
      </c>
      <c r="Q500" s="54">
        <f>SUM(O500,M500)</f>
        <v>0</v>
      </c>
      <c r="T500" s="54">
        <f>SUM(R500,Q500)</f>
        <v>0</v>
      </c>
    </row>
    <row r="501" spans="1:21" ht="12.75" customHeight="1" x14ac:dyDescent="0.3">
      <c r="A501" s="211"/>
      <c r="B501" s="213"/>
      <c r="C501" s="211"/>
      <c r="D501" s="209"/>
      <c r="E501" s="215"/>
      <c r="F501" s="39"/>
      <c r="G501" s="39"/>
      <c r="H501" s="201"/>
      <c r="I501" s="52">
        <v>21393</v>
      </c>
      <c r="J501" s="42">
        <v>2020</v>
      </c>
      <c r="K501" s="42" t="s">
        <v>2</v>
      </c>
      <c r="L501" s="42" t="s">
        <v>583</v>
      </c>
      <c r="M501" s="121">
        <v>1553567.56</v>
      </c>
      <c r="N501" s="53" t="s">
        <v>379</v>
      </c>
      <c r="O501" s="54">
        <v>177812.76</v>
      </c>
      <c r="P501" s="53" t="s">
        <v>20</v>
      </c>
      <c r="Q501" s="54">
        <f>SUM(O501,M501)</f>
        <v>1731380.32</v>
      </c>
      <c r="T501" s="54">
        <f>SUM(R501,Q501)</f>
        <v>1731380.32</v>
      </c>
    </row>
    <row r="502" spans="1:21" ht="12.75" customHeight="1" x14ac:dyDescent="0.3">
      <c r="A502" s="211"/>
      <c r="B502" s="213"/>
      <c r="C502" s="211"/>
      <c r="D502" s="209"/>
      <c r="E502" s="215"/>
      <c r="F502" s="39"/>
      <c r="G502" s="39"/>
      <c r="H502" s="201"/>
      <c r="I502" s="52">
        <v>21393</v>
      </c>
      <c r="J502" s="42">
        <v>2021</v>
      </c>
      <c r="K502" s="42" t="s">
        <v>25</v>
      </c>
      <c r="L502" s="42" t="s">
        <v>42</v>
      </c>
      <c r="M502" s="54">
        <v>0</v>
      </c>
      <c r="N502" s="53" t="s">
        <v>375</v>
      </c>
      <c r="O502" s="54">
        <v>0</v>
      </c>
      <c r="P502" s="53" t="s">
        <v>20</v>
      </c>
      <c r="Q502" s="54">
        <f t="shared" ref="Q502" si="248">SUM(O502,M502)</f>
        <v>0</v>
      </c>
      <c r="R502" s="121">
        <v>0</v>
      </c>
      <c r="S502" s="42" t="s">
        <v>20</v>
      </c>
      <c r="T502" s="121">
        <f t="shared" ref="T502" si="249">SUM(R502,Q502)</f>
        <v>0</v>
      </c>
    </row>
    <row r="503" spans="1:21" ht="12.75" customHeight="1" x14ac:dyDescent="0.3">
      <c r="A503" s="211"/>
      <c r="B503" s="213"/>
      <c r="C503" s="211"/>
      <c r="D503" s="210"/>
      <c r="E503" s="215"/>
      <c r="F503" s="39"/>
      <c r="G503" s="39"/>
      <c r="H503" s="202"/>
      <c r="I503" s="119"/>
      <c r="J503" s="51" t="s">
        <v>144</v>
      </c>
      <c r="K503" s="120"/>
      <c r="L503" s="120"/>
      <c r="M503" s="49">
        <f>SUM(M500:M502)</f>
        <v>1553567.56</v>
      </c>
      <c r="N503" s="50"/>
      <c r="O503" s="49">
        <f>SUM(O500:O502)</f>
        <v>177812.76</v>
      </c>
      <c r="P503" s="50"/>
      <c r="Q503" s="49">
        <f>SUM(Q500:Q502)</f>
        <v>1731380.32</v>
      </c>
      <c r="R503" s="49">
        <f>SUM(R500:R502)</f>
        <v>0</v>
      </c>
      <c r="S503" s="50"/>
      <c r="T503" s="49">
        <f>SUM(T500:T502)</f>
        <v>1731380.32</v>
      </c>
      <c r="U503" s="106"/>
    </row>
    <row r="504" spans="1:21" ht="12.75" customHeight="1" x14ac:dyDescent="0.3">
      <c r="A504" s="215" t="s">
        <v>398</v>
      </c>
      <c r="B504" s="213">
        <v>137</v>
      </c>
      <c r="C504" s="211" t="s">
        <v>399</v>
      </c>
      <c r="D504" s="232" t="s">
        <v>179</v>
      </c>
      <c r="E504" s="215">
        <v>909</v>
      </c>
      <c r="F504" s="39"/>
      <c r="G504" s="39"/>
      <c r="H504" s="200" t="s">
        <v>215</v>
      </c>
      <c r="I504" s="52">
        <v>21394</v>
      </c>
      <c r="J504" s="53">
        <v>2019</v>
      </c>
      <c r="K504" s="53" t="s">
        <v>2</v>
      </c>
      <c r="L504" s="53" t="s">
        <v>42</v>
      </c>
      <c r="M504" s="54">
        <v>0</v>
      </c>
      <c r="N504" s="53" t="s">
        <v>377</v>
      </c>
      <c r="O504" s="54">
        <v>0</v>
      </c>
      <c r="P504" s="53" t="s">
        <v>20</v>
      </c>
      <c r="Q504" s="54">
        <f>SUM(O504,M504)</f>
        <v>0</v>
      </c>
      <c r="R504" s="121"/>
      <c r="T504" s="54">
        <f>SUM(R504,Q504)</f>
        <v>0</v>
      </c>
    </row>
    <row r="505" spans="1:21" ht="12.75" customHeight="1" x14ac:dyDescent="0.3">
      <c r="A505" s="215"/>
      <c r="B505" s="213"/>
      <c r="C505" s="211"/>
      <c r="D505" s="209"/>
      <c r="E505" s="215"/>
      <c r="F505" s="39"/>
      <c r="G505" s="39"/>
      <c r="H505" s="201"/>
      <c r="I505" s="52">
        <v>21394</v>
      </c>
      <c r="J505" s="53">
        <v>2020</v>
      </c>
      <c r="K505" s="53" t="s">
        <v>25</v>
      </c>
      <c r="L505" s="53" t="s">
        <v>42</v>
      </c>
      <c r="M505" s="54">
        <v>0</v>
      </c>
      <c r="N505" s="53" t="s">
        <v>379</v>
      </c>
      <c r="O505" s="54">
        <v>0</v>
      </c>
      <c r="P505" s="53" t="s">
        <v>20</v>
      </c>
      <c r="Q505" s="54">
        <f t="shared" ref="Q505" si="250">SUM(O505,M505)</f>
        <v>0</v>
      </c>
      <c r="R505" s="121"/>
      <c r="T505" s="54">
        <f t="shared" ref="T505" si="251">SUM(R505,Q505)</f>
        <v>0</v>
      </c>
    </row>
    <row r="506" spans="1:21" ht="12.75" customHeight="1" x14ac:dyDescent="0.3">
      <c r="A506" s="215"/>
      <c r="B506" s="213"/>
      <c r="C506" s="211"/>
      <c r="D506" s="210"/>
      <c r="E506" s="215"/>
      <c r="F506" s="39"/>
      <c r="G506" s="39"/>
      <c r="H506" s="202"/>
      <c r="I506" s="119"/>
      <c r="J506" s="51" t="s">
        <v>144</v>
      </c>
      <c r="K506" s="120"/>
      <c r="L506" s="120"/>
      <c r="M506" s="49">
        <f>SUM(M504:M505)</f>
        <v>0</v>
      </c>
      <c r="N506" s="50"/>
      <c r="O506" s="49">
        <f>SUM(O504:O505)</f>
        <v>0</v>
      </c>
      <c r="P506" s="50"/>
      <c r="Q506" s="49">
        <f>SUM(Q504:Q505)</f>
        <v>0</v>
      </c>
      <c r="R506" s="49">
        <f>SUM(R504:R505)</f>
        <v>0</v>
      </c>
      <c r="S506" s="50"/>
      <c r="T506" s="49">
        <f>SUM(T504:T505)</f>
        <v>0</v>
      </c>
      <c r="U506" s="106"/>
    </row>
    <row r="507" spans="1:21" ht="12.75" customHeight="1" x14ac:dyDescent="0.3">
      <c r="A507" s="211" t="s">
        <v>393</v>
      </c>
      <c r="B507" s="213">
        <v>138</v>
      </c>
      <c r="C507" s="211" t="s">
        <v>434</v>
      </c>
      <c r="D507" s="213" t="s">
        <v>177</v>
      </c>
      <c r="E507" s="215">
        <v>722</v>
      </c>
      <c r="F507" s="39"/>
      <c r="G507" s="39"/>
      <c r="H507" s="211" t="s">
        <v>24</v>
      </c>
      <c r="I507" s="52">
        <v>21395</v>
      </c>
      <c r="J507" s="186">
        <v>2019</v>
      </c>
      <c r="K507" s="53" t="s">
        <v>19</v>
      </c>
      <c r="L507" s="42" t="s">
        <v>42</v>
      </c>
      <c r="M507" s="54">
        <v>0</v>
      </c>
      <c r="N507" s="53" t="s">
        <v>378</v>
      </c>
      <c r="O507" s="54">
        <v>0</v>
      </c>
      <c r="P507" s="53" t="s">
        <v>20</v>
      </c>
      <c r="Q507" s="54">
        <f>SUM(O507,M507)</f>
        <v>0</v>
      </c>
      <c r="R507" s="54">
        <v>0</v>
      </c>
      <c r="S507" s="53" t="s">
        <v>20</v>
      </c>
      <c r="T507" s="54">
        <f>SUM(R507,Q507)</f>
        <v>0</v>
      </c>
    </row>
    <row r="508" spans="1:21" x14ac:dyDescent="0.3">
      <c r="A508" s="211"/>
      <c r="B508" s="213"/>
      <c r="C508" s="211"/>
      <c r="D508" s="214"/>
      <c r="E508" s="215"/>
      <c r="F508" s="39"/>
      <c r="G508" s="39"/>
      <c r="H508" s="212"/>
      <c r="I508" s="119"/>
      <c r="J508" s="51" t="s">
        <v>144</v>
      </c>
      <c r="K508" s="120"/>
      <c r="L508" s="120"/>
      <c r="M508" s="49">
        <f>SUM(M507)</f>
        <v>0</v>
      </c>
      <c r="N508" s="50"/>
      <c r="O508" s="49">
        <f t="shared" si="245"/>
        <v>0</v>
      </c>
      <c r="P508" s="50"/>
      <c r="Q508" s="49">
        <f t="shared" ref="Q508:R508" si="252">SUM(Q507)</f>
        <v>0</v>
      </c>
      <c r="R508" s="49">
        <f t="shared" si="252"/>
        <v>0</v>
      </c>
      <c r="S508" s="50"/>
      <c r="T508" s="49">
        <f t="shared" si="247"/>
        <v>0</v>
      </c>
    </row>
    <row r="509" spans="1:21" ht="12.75" customHeight="1" x14ac:dyDescent="0.3">
      <c r="A509" s="211" t="s">
        <v>417</v>
      </c>
      <c r="B509" s="213">
        <v>117</v>
      </c>
      <c r="C509" s="211" t="s">
        <v>607</v>
      </c>
      <c r="D509" s="213" t="s">
        <v>178</v>
      </c>
      <c r="E509" s="215">
        <v>830</v>
      </c>
      <c r="F509" s="39"/>
      <c r="G509" s="39"/>
      <c r="H509" s="215" t="s">
        <v>61</v>
      </c>
      <c r="I509" s="81">
        <v>21375</v>
      </c>
      <c r="J509" s="186">
        <v>2019</v>
      </c>
      <c r="K509" s="53" t="s">
        <v>2</v>
      </c>
      <c r="L509" s="42" t="s">
        <v>465</v>
      </c>
      <c r="M509" s="54">
        <v>672975</v>
      </c>
      <c r="N509" s="53" t="s">
        <v>377</v>
      </c>
      <c r="O509" s="54">
        <v>77025</v>
      </c>
      <c r="P509" s="53" t="s">
        <v>20</v>
      </c>
      <c r="Q509" s="54">
        <f>SUM(O509,M509)</f>
        <v>750000</v>
      </c>
      <c r="T509" s="54">
        <f>SUM(R509,Q509)</f>
        <v>750000</v>
      </c>
    </row>
    <row r="510" spans="1:21" ht="39.6" customHeight="1" x14ac:dyDescent="0.3">
      <c r="A510" s="211"/>
      <c r="B510" s="213"/>
      <c r="C510" s="211"/>
      <c r="D510" s="214"/>
      <c r="E510" s="215"/>
      <c r="F510" s="39"/>
      <c r="G510" s="39"/>
      <c r="H510" s="216"/>
      <c r="I510" s="119"/>
      <c r="J510" s="51" t="s">
        <v>144</v>
      </c>
      <c r="K510" s="120"/>
      <c r="L510" s="120"/>
      <c r="M510" s="49">
        <f>SUM(M509)</f>
        <v>672975</v>
      </c>
      <c r="N510" s="50"/>
      <c r="O510" s="49">
        <f>SUM(O509)</f>
        <v>77025</v>
      </c>
      <c r="P510" s="50"/>
      <c r="Q510" s="49">
        <f t="shared" ref="Q510:R510" si="253">SUM(Q509)</f>
        <v>750000</v>
      </c>
      <c r="R510" s="49">
        <f t="shared" si="253"/>
        <v>0</v>
      </c>
      <c r="S510" s="50"/>
      <c r="T510" s="49">
        <f>SUM(T509)</f>
        <v>750000</v>
      </c>
    </row>
    <row r="511" spans="1:21" ht="12.75" customHeight="1" x14ac:dyDescent="0.3">
      <c r="A511" s="211" t="s">
        <v>418</v>
      </c>
      <c r="B511" s="213">
        <v>139</v>
      </c>
      <c r="C511" s="211" t="s">
        <v>450</v>
      </c>
      <c r="D511" s="232" t="s">
        <v>171</v>
      </c>
      <c r="E511" s="215" t="s">
        <v>637</v>
      </c>
      <c r="F511" s="39"/>
      <c r="G511" s="39"/>
      <c r="H511" s="200" t="s">
        <v>159</v>
      </c>
      <c r="I511" s="52">
        <v>21396</v>
      </c>
      <c r="J511" s="53">
        <v>2020</v>
      </c>
      <c r="K511" s="53" t="s">
        <v>2</v>
      </c>
      <c r="L511" s="53" t="s">
        <v>42</v>
      </c>
      <c r="M511" s="54">
        <v>0</v>
      </c>
      <c r="N511" s="53" t="s">
        <v>379</v>
      </c>
      <c r="O511" s="54">
        <v>0</v>
      </c>
      <c r="P511" s="53" t="s">
        <v>20</v>
      </c>
      <c r="Q511" s="54">
        <f>SUM(O511,M511)</f>
        <v>0</v>
      </c>
      <c r="R511" s="54">
        <v>22433</v>
      </c>
      <c r="S511" s="53" t="s">
        <v>0</v>
      </c>
      <c r="T511" s="54">
        <f>SUM(R511,Q511)</f>
        <v>22433</v>
      </c>
    </row>
    <row r="512" spans="1:21" ht="12.75" customHeight="1" x14ac:dyDescent="0.3">
      <c r="A512" s="211"/>
      <c r="B512" s="213"/>
      <c r="C512" s="211"/>
      <c r="D512" s="233"/>
      <c r="E512" s="215"/>
      <c r="F512" s="39"/>
      <c r="G512" s="39"/>
      <c r="H512" s="201"/>
      <c r="I512" s="52">
        <v>21396</v>
      </c>
      <c r="J512" s="53">
        <v>2020</v>
      </c>
      <c r="K512" s="53" t="s">
        <v>2</v>
      </c>
      <c r="L512" s="53" t="s">
        <v>42</v>
      </c>
      <c r="M512" s="54"/>
      <c r="O512" s="54"/>
      <c r="Q512" s="54"/>
      <c r="R512" s="54">
        <v>2567.56</v>
      </c>
      <c r="S512" s="53" t="s">
        <v>20</v>
      </c>
      <c r="T512" s="54">
        <f t="shared" ref="T512:T514" si="254">SUM(R512,Q512)</f>
        <v>2567.56</v>
      </c>
    </row>
    <row r="513" spans="1:21" ht="12.75" customHeight="1" x14ac:dyDescent="0.3">
      <c r="A513" s="211"/>
      <c r="B513" s="213"/>
      <c r="C513" s="211"/>
      <c r="D513" s="209"/>
      <c r="E513" s="215"/>
      <c r="F513" s="39"/>
      <c r="G513" s="39"/>
      <c r="H513" s="201"/>
      <c r="I513" s="52">
        <v>21396</v>
      </c>
      <c r="J513" s="53">
        <v>2020</v>
      </c>
      <c r="K513" s="53" t="s">
        <v>25</v>
      </c>
      <c r="L513" s="53" t="s">
        <v>584</v>
      </c>
      <c r="M513" s="54">
        <v>0</v>
      </c>
      <c r="N513" s="53" t="s">
        <v>375</v>
      </c>
      <c r="O513" s="54">
        <v>0</v>
      </c>
      <c r="P513" s="53" t="s">
        <v>20</v>
      </c>
      <c r="Q513" s="54">
        <f t="shared" ref="Q513" si="255">SUM(O513,M513)</f>
        <v>0</v>
      </c>
      <c r="R513" s="54">
        <v>89730</v>
      </c>
      <c r="S513" s="53" t="s">
        <v>0</v>
      </c>
      <c r="T513" s="54">
        <f t="shared" si="254"/>
        <v>89730</v>
      </c>
    </row>
    <row r="514" spans="1:21" ht="12.75" customHeight="1" x14ac:dyDescent="0.3">
      <c r="A514" s="211"/>
      <c r="B514" s="213"/>
      <c r="C514" s="211"/>
      <c r="D514" s="209"/>
      <c r="E514" s="215"/>
      <c r="F514" s="39"/>
      <c r="G514" s="39"/>
      <c r="H514" s="201"/>
      <c r="I514" s="52">
        <v>21396</v>
      </c>
      <c r="J514" s="53">
        <v>2020</v>
      </c>
      <c r="K514" s="53" t="s">
        <v>25</v>
      </c>
      <c r="L514" s="53" t="s">
        <v>584</v>
      </c>
      <c r="M514" s="54"/>
      <c r="O514" s="54"/>
      <c r="Q514" s="54"/>
      <c r="R514" s="54">
        <v>10270</v>
      </c>
      <c r="S514" s="53" t="s">
        <v>20</v>
      </c>
      <c r="T514" s="54">
        <f t="shared" si="254"/>
        <v>10270</v>
      </c>
    </row>
    <row r="515" spans="1:21" ht="12.75" customHeight="1" x14ac:dyDescent="0.3">
      <c r="A515" s="211"/>
      <c r="B515" s="213"/>
      <c r="C515" s="211"/>
      <c r="D515" s="210"/>
      <c r="E515" s="215"/>
      <c r="F515" s="39"/>
      <c r="G515" s="39"/>
      <c r="H515" s="202"/>
      <c r="I515" s="119"/>
      <c r="J515" s="51" t="s">
        <v>144</v>
      </c>
      <c r="K515" s="120"/>
      <c r="L515" s="120"/>
      <c r="M515" s="49">
        <f t="shared" ref="M515:R515" si="256">SUM(M511:M514)</f>
        <v>0</v>
      </c>
      <c r="N515" s="49"/>
      <c r="O515" s="49">
        <f t="shared" si="256"/>
        <v>0</v>
      </c>
      <c r="P515" s="49"/>
      <c r="Q515" s="49">
        <f t="shared" si="256"/>
        <v>0</v>
      </c>
      <c r="R515" s="49">
        <f t="shared" si="256"/>
        <v>125000.56</v>
      </c>
      <c r="S515" s="49"/>
      <c r="T515" s="49">
        <f>SUM(T511:T514)</f>
        <v>125000.56</v>
      </c>
      <c r="U515" s="106"/>
    </row>
    <row r="516" spans="1:21" s="191" customFormat="1" x14ac:dyDescent="0.3">
      <c r="A516" s="187"/>
      <c r="B516" s="87"/>
      <c r="C516" s="187"/>
      <c r="D516" s="87"/>
      <c r="E516" s="187"/>
      <c r="F516" s="188"/>
      <c r="G516" s="188"/>
      <c r="H516" s="187"/>
      <c r="I516" s="189"/>
      <c r="J516" s="188"/>
      <c r="K516" s="188"/>
      <c r="L516" s="188"/>
      <c r="M516" s="190"/>
      <c r="N516" s="188"/>
      <c r="O516" s="190"/>
      <c r="P516" s="188"/>
      <c r="Q516" s="190"/>
      <c r="R516" s="190"/>
      <c r="S516" s="188"/>
      <c r="T516" s="190"/>
    </row>
    <row r="517" spans="1:21" s="191" customFormat="1" x14ac:dyDescent="0.3">
      <c r="A517" s="18"/>
      <c r="B517" s="17"/>
      <c r="C517" s="18"/>
      <c r="D517" s="17"/>
      <c r="E517" s="18"/>
      <c r="F517" s="19"/>
      <c r="G517" s="19"/>
      <c r="H517" s="18"/>
      <c r="I517" s="192"/>
      <c r="J517" s="19"/>
      <c r="K517" s="19"/>
      <c r="L517" s="19"/>
      <c r="M517" s="193"/>
      <c r="N517" s="19"/>
      <c r="O517" s="193"/>
      <c r="P517" s="19"/>
      <c r="Q517" s="193"/>
      <c r="R517" s="194"/>
      <c r="S517" s="19"/>
      <c r="T517" s="193"/>
    </row>
    <row r="518" spans="1:21" s="191" customFormat="1" x14ac:dyDescent="0.3">
      <c r="A518" s="18"/>
      <c r="B518" s="17"/>
      <c r="C518" s="18"/>
      <c r="D518" s="17"/>
      <c r="E518" s="18"/>
      <c r="F518" s="19"/>
      <c r="G518" s="19"/>
      <c r="H518" s="18"/>
      <c r="I518" s="192"/>
      <c r="J518" s="19"/>
      <c r="K518" s="19"/>
      <c r="L518" s="19"/>
      <c r="M518" s="193"/>
      <c r="N518" s="193"/>
      <c r="O518" s="193"/>
      <c r="P518" s="19"/>
      <c r="Q518" s="193"/>
      <c r="R518" s="194"/>
      <c r="S518" s="19"/>
      <c r="T518" s="194"/>
    </row>
    <row r="519" spans="1:21" s="191" customFormat="1" x14ac:dyDescent="0.3">
      <c r="A519" s="18"/>
      <c r="B519" s="17"/>
      <c r="C519" s="18"/>
      <c r="D519" s="17"/>
      <c r="E519" s="18"/>
      <c r="F519" s="19"/>
      <c r="G519" s="19"/>
      <c r="H519" s="18"/>
      <c r="I519" s="192"/>
      <c r="J519" s="19"/>
      <c r="K519" s="19"/>
      <c r="L519" s="19"/>
      <c r="M519" s="193"/>
      <c r="N519" s="19"/>
      <c r="O519" s="193"/>
      <c r="P519" s="19"/>
      <c r="Q519" s="193"/>
      <c r="R519" s="194"/>
      <c r="S519" s="19"/>
      <c r="T519" s="193"/>
    </row>
    <row r="520" spans="1:21" s="191" customFormat="1" x14ac:dyDescent="0.3">
      <c r="A520" s="18"/>
      <c r="B520" s="17"/>
      <c r="C520" s="18"/>
      <c r="D520" s="17"/>
      <c r="E520" s="18"/>
      <c r="F520" s="19"/>
      <c r="G520" s="19"/>
      <c r="H520" s="18"/>
      <c r="I520" s="192"/>
      <c r="J520" s="19"/>
      <c r="K520" s="19"/>
      <c r="L520" s="19"/>
      <c r="M520" s="193"/>
      <c r="N520" s="193"/>
      <c r="O520" s="193"/>
      <c r="P520" s="19"/>
      <c r="Q520" s="193"/>
      <c r="R520" s="194"/>
      <c r="S520" s="19"/>
      <c r="T520" s="193"/>
    </row>
    <row r="521" spans="1:21" s="191" customFormat="1" x14ac:dyDescent="0.3">
      <c r="A521" s="18"/>
      <c r="B521" s="17"/>
      <c r="C521" s="18"/>
      <c r="D521" s="17"/>
      <c r="E521" s="18"/>
      <c r="F521" s="19"/>
      <c r="G521" s="19"/>
      <c r="H521" s="18"/>
      <c r="I521" s="192"/>
      <c r="J521" s="19"/>
      <c r="K521" s="19"/>
      <c r="L521" s="19"/>
      <c r="M521" s="193"/>
      <c r="N521" s="19"/>
      <c r="O521" s="193"/>
      <c r="P521" s="19"/>
      <c r="Q521" s="193"/>
      <c r="R521" s="194"/>
      <c r="S521" s="19"/>
      <c r="T521" s="193"/>
    </row>
    <row r="522" spans="1:21" s="191" customFormat="1" x14ac:dyDescent="0.3">
      <c r="A522" s="18"/>
      <c r="B522" s="17"/>
      <c r="C522" s="18"/>
      <c r="D522" s="17"/>
      <c r="E522" s="18"/>
      <c r="F522" s="19"/>
      <c r="G522" s="19"/>
      <c r="H522" s="18"/>
      <c r="I522" s="192"/>
      <c r="J522" s="19"/>
      <c r="K522" s="19"/>
      <c r="L522" s="19"/>
      <c r="M522" s="193"/>
      <c r="N522" s="19"/>
      <c r="O522" s="193"/>
      <c r="P522" s="19"/>
      <c r="Q522" s="193"/>
      <c r="R522" s="194"/>
      <c r="S522" s="19"/>
      <c r="T522" s="193"/>
    </row>
    <row r="523" spans="1:21" s="191" customFormat="1" x14ac:dyDescent="0.3">
      <c r="A523" s="18"/>
      <c r="B523" s="17"/>
      <c r="C523" s="18"/>
      <c r="D523" s="17"/>
      <c r="E523" s="18"/>
      <c r="F523" s="19"/>
      <c r="G523" s="19"/>
      <c r="H523" s="18"/>
      <c r="I523" s="192"/>
      <c r="J523" s="19"/>
      <c r="K523" s="19"/>
      <c r="L523" s="19"/>
      <c r="M523" s="193"/>
      <c r="N523" s="19"/>
      <c r="O523" s="193"/>
      <c r="P523" s="19"/>
      <c r="Q523" s="193"/>
      <c r="R523" s="194"/>
      <c r="S523" s="19"/>
      <c r="T523" s="193"/>
    </row>
    <row r="524" spans="1:21" s="191" customFormat="1" x14ac:dyDescent="0.3">
      <c r="A524" s="18"/>
      <c r="B524" s="17"/>
      <c r="C524" s="18"/>
      <c r="D524" s="17"/>
      <c r="E524" s="18"/>
      <c r="F524" s="19"/>
      <c r="G524" s="19"/>
      <c r="H524" s="18"/>
      <c r="I524" s="192"/>
      <c r="J524" s="19"/>
      <c r="K524" s="19"/>
      <c r="L524" s="19"/>
      <c r="M524" s="193"/>
      <c r="N524" s="19"/>
      <c r="O524" s="193"/>
      <c r="P524" s="19"/>
      <c r="Q524" s="193"/>
      <c r="R524" s="194"/>
      <c r="S524" s="19"/>
      <c r="T524" s="193"/>
    </row>
    <row r="525" spans="1:21" s="191" customFormat="1" x14ac:dyDescent="0.3">
      <c r="A525" s="18"/>
      <c r="B525" s="17"/>
      <c r="C525" s="18"/>
      <c r="D525" s="17"/>
      <c r="E525" s="18"/>
      <c r="F525" s="19"/>
      <c r="G525" s="19"/>
      <c r="H525" s="18"/>
      <c r="I525" s="192"/>
      <c r="J525" s="19"/>
      <c r="K525" s="19"/>
      <c r="L525" s="19"/>
      <c r="M525" s="193"/>
      <c r="N525" s="19"/>
      <c r="O525" s="193"/>
      <c r="P525" s="19"/>
      <c r="Q525" s="193"/>
      <c r="R525" s="194"/>
      <c r="S525" s="19"/>
      <c r="T525" s="193"/>
    </row>
    <row r="526" spans="1:21" s="191" customFormat="1" x14ac:dyDescent="0.3">
      <c r="A526" s="18"/>
      <c r="B526" s="17"/>
      <c r="C526" s="18"/>
      <c r="D526" s="17"/>
      <c r="E526" s="18"/>
      <c r="F526" s="19"/>
      <c r="G526" s="19"/>
      <c r="H526" s="18"/>
      <c r="I526" s="192"/>
      <c r="J526" s="19"/>
      <c r="K526" s="19"/>
      <c r="L526" s="19"/>
      <c r="M526" s="193"/>
      <c r="N526" s="19"/>
      <c r="O526" s="193"/>
      <c r="P526" s="19"/>
      <c r="Q526" s="193"/>
      <c r="R526" s="194"/>
      <c r="S526" s="19"/>
      <c r="T526" s="193"/>
    </row>
    <row r="527" spans="1:21" s="191" customFormat="1" x14ac:dyDescent="0.3">
      <c r="A527" s="18"/>
      <c r="B527" s="17"/>
      <c r="C527" s="18"/>
      <c r="D527" s="17"/>
      <c r="E527" s="18"/>
      <c r="F527" s="19"/>
      <c r="G527" s="19"/>
      <c r="H527" s="18"/>
      <c r="I527" s="192"/>
      <c r="J527" s="19"/>
      <c r="K527" s="19"/>
      <c r="L527" s="19"/>
      <c r="M527" s="193"/>
      <c r="N527" s="19"/>
      <c r="O527" s="193"/>
      <c r="P527" s="19"/>
      <c r="Q527" s="193"/>
      <c r="R527" s="194"/>
      <c r="S527" s="19"/>
      <c r="T527" s="193"/>
    </row>
    <row r="528" spans="1:21" s="191" customFormat="1" x14ac:dyDescent="0.3">
      <c r="A528" s="18"/>
      <c r="B528" s="17"/>
      <c r="C528" s="18"/>
      <c r="D528" s="17"/>
      <c r="E528" s="18"/>
      <c r="F528" s="19"/>
      <c r="G528" s="19"/>
      <c r="H528" s="18"/>
      <c r="I528" s="192"/>
      <c r="J528" s="19"/>
      <c r="K528" s="19"/>
      <c r="L528" s="19"/>
      <c r="M528" s="193"/>
      <c r="N528" s="19"/>
      <c r="O528" s="193"/>
      <c r="P528" s="19"/>
      <c r="Q528" s="193"/>
      <c r="R528" s="194"/>
      <c r="S528" s="19"/>
      <c r="T528" s="193"/>
    </row>
    <row r="529" spans="1:20" s="191" customFormat="1" x14ac:dyDescent="0.3">
      <c r="A529" s="18"/>
      <c r="B529" s="17"/>
      <c r="C529" s="18"/>
      <c r="D529" s="17"/>
      <c r="E529" s="18"/>
      <c r="F529" s="19"/>
      <c r="G529" s="19"/>
      <c r="H529" s="18"/>
      <c r="I529" s="192"/>
      <c r="J529" s="19"/>
      <c r="K529" s="19"/>
      <c r="L529" s="19"/>
      <c r="M529" s="193"/>
      <c r="N529" s="19"/>
      <c r="O529" s="193"/>
      <c r="P529" s="19"/>
      <c r="Q529" s="193"/>
      <c r="R529" s="194"/>
      <c r="S529" s="19"/>
      <c r="T529" s="193"/>
    </row>
    <row r="530" spans="1:20" s="191" customFormat="1" x14ac:dyDescent="0.3">
      <c r="A530" s="18"/>
      <c r="B530" s="17"/>
      <c r="C530" s="18"/>
      <c r="D530" s="17"/>
      <c r="E530" s="18"/>
      <c r="F530" s="19"/>
      <c r="G530" s="19"/>
      <c r="H530" s="18"/>
      <c r="I530" s="192"/>
      <c r="J530" s="19"/>
      <c r="K530" s="19"/>
      <c r="L530" s="19"/>
      <c r="M530" s="193"/>
      <c r="N530" s="19"/>
      <c r="O530" s="193"/>
      <c r="P530" s="19"/>
      <c r="Q530" s="193"/>
      <c r="R530" s="194"/>
      <c r="S530" s="19"/>
      <c r="T530" s="193"/>
    </row>
    <row r="531" spans="1:20" s="191" customFormat="1" x14ac:dyDescent="0.3">
      <c r="A531" s="18"/>
      <c r="B531" s="17"/>
      <c r="C531" s="18"/>
      <c r="D531" s="17"/>
      <c r="E531" s="18"/>
      <c r="F531" s="19"/>
      <c r="G531" s="19"/>
      <c r="H531" s="18"/>
      <c r="I531" s="192"/>
      <c r="J531" s="19"/>
      <c r="K531" s="19"/>
      <c r="L531" s="19"/>
      <c r="M531" s="193"/>
      <c r="N531" s="19"/>
      <c r="O531" s="193"/>
      <c r="P531" s="19"/>
      <c r="Q531" s="193"/>
      <c r="R531" s="194"/>
      <c r="S531" s="19"/>
      <c r="T531" s="193"/>
    </row>
    <row r="532" spans="1:20" s="191" customFormat="1" x14ac:dyDescent="0.3">
      <c r="A532" s="18"/>
      <c r="B532" s="17"/>
      <c r="C532" s="18"/>
      <c r="D532" s="17"/>
      <c r="E532" s="18"/>
      <c r="F532" s="19"/>
      <c r="G532" s="19"/>
      <c r="H532" s="18"/>
      <c r="I532" s="192"/>
      <c r="J532" s="19"/>
      <c r="K532" s="19"/>
      <c r="L532" s="19"/>
      <c r="M532" s="193"/>
      <c r="N532" s="19"/>
      <c r="O532" s="193"/>
      <c r="P532" s="19"/>
      <c r="Q532" s="193"/>
      <c r="R532" s="194"/>
      <c r="S532" s="19"/>
      <c r="T532" s="193"/>
    </row>
    <row r="533" spans="1:20" s="191" customFormat="1" x14ac:dyDescent="0.3">
      <c r="A533" s="18"/>
      <c r="B533" s="17"/>
      <c r="C533" s="18"/>
      <c r="D533" s="17"/>
      <c r="E533" s="18"/>
      <c r="F533" s="19"/>
      <c r="G533" s="19"/>
      <c r="H533" s="18"/>
      <c r="I533" s="192"/>
      <c r="J533" s="19"/>
      <c r="K533" s="19"/>
      <c r="L533" s="19"/>
      <c r="M533" s="193"/>
      <c r="N533" s="19"/>
      <c r="O533" s="193"/>
      <c r="P533" s="19"/>
      <c r="Q533" s="193"/>
      <c r="R533" s="194"/>
      <c r="S533" s="19"/>
      <c r="T533" s="193"/>
    </row>
    <row r="534" spans="1:20" s="191" customFormat="1" x14ac:dyDescent="0.3">
      <c r="A534" s="18"/>
      <c r="B534" s="17"/>
      <c r="C534" s="18"/>
      <c r="D534" s="17"/>
      <c r="E534" s="18"/>
      <c r="F534" s="19"/>
      <c r="G534" s="19"/>
      <c r="H534" s="18"/>
      <c r="I534" s="192"/>
      <c r="J534" s="19"/>
      <c r="K534" s="19"/>
      <c r="L534" s="19"/>
      <c r="M534" s="193"/>
      <c r="N534" s="19"/>
      <c r="O534" s="193"/>
      <c r="P534" s="19"/>
      <c r="Q534" s="193"/>
      <c r="R534" s="194"/>
      <c r="S534" s="19"/>
      <c r="T534" s="193"/>
    </row>
    <row r="535" spans="1:20" s="191" customFormat="1" x14ac:dyDescent="0.3">
      <c r="A535" s="18"/>
      <c r="B535" s="17"/>
      <c r="C535" s="18"/>
      <c r="D535" s="17"/>
      <c r="E535" s="18"/>
      <c r="F535" s="19"/>
      <c r="G535" s="19"/>
      <c r="H535" s="18"/>
      <c r="I535" s="192"/>
      <c r="J535" s="19"/>
      <c r="K535" s="19"/>
      <c r="L535" s="19"/>
      <c r="M535" s="193"/>
      <c r="N535" s="19"/>
      <c r="O535" s="193"/>
      <c r="P535" s="19"/>
      <c r="Q535" s="193"/>
      <c r="R535" s="194"/>
      <c r="S535" s="19"/>
      <c r="T535" s="193"/>
    </row>
    <row r="536" spans="1:20" s="191" customFormat="1" x14ac:dyDescent="0.3">
      <c r="A536" s="18"/>
      <c r="B536" s="17"/>
      <c r="C536" s="18"/>
      <c r="D536" s="17"/>
      <c r="E536" s="18"/>
      <c r="F536" s="19"/>
      <c r="G536" s="19"/>
      <c r="H536" s="18"/>
      <c r="I536" s="192"/>
      <c r="J536" s="19"/>
      <c r="K536" s="19"/>
      <c r="L536" s="19"/>
      <c r="M536" s="193"/>
      <c r="N536" s="19"/>
      <c r="O536" s="193"/>
      <c r="P536" s="19"/>
      <c r="Q536" s="193"/>
      <c r="R536" s="194"/>
      <c r="S536" s="19"/>
      <c r="T536" s="193"/>
    </row>
    <row r="537" spans="1:20" s="191" customFormat="1" x14ac:dyDescent="0.3">
      <c r="A537" s="18"/>
      <c r="B537" s="17"/>
      <c r="C537" s="18"/>
      <c r="D537" s="17"/>
      <c r="E537" s="18"/>
      <c r="F537" s="19"/>
      <c r="G537" s="19"/>
      <c r="H537" s="18"/>
      <c r="I537" s="192"/>
      <c r="J537" s="19"/>
      <c r="K537" s="19"/>
      <c r="L537" s="19"/>
      <c r="M537" s="193"/>
      <c r="N537" s="19"/>
      <c r="O537" s="193"/>
      <c r="P537" s="19"/>
      <c r="Q537" s="193"/>
      <c r="R537" s="194"/>
      <c r="S537" s="19"/>
      <c r="T537" s="193"/>
    </row>
    <row r="538" spans="1:20" s="191" customFormat="1" x14ac:dyDescent="0.3">
      <c r="A538" s="18"/>
      <c r="B538" s="17"/>
      <c r="C538" s="18"/>
      <c r="D538" s="17"/>
      <c r="E538" s="18"/>
      <c r="F538" s="19"/>
      <c r="G538" s="19"/>
      <c r="H538" s="18"/>
      <c r="I538" s="192"/>
      <c r="J538" s="19"/>
      <c r="K538" s="19"/>
      <c r="L538" s="19"/>
      <c r="M538" s="193"/>
      <c r="N538" s="19"/>
      <c r="O538" s="193"/>
      <c r="P538" s="19"/>
      <c r="Q538" s="193"/>
      <c r="R538" s="194"/>
      <c r="S538" s="19"/>
      <c r="T538" s="193"/>
    </row>
    <row r="539" spans="1:20" s="191" customFormat="1" x14ac:dyDescent="0.3">
      <c r="A539" s="18"/>
      <c r="B539" s="17"/>
      <c r="C539" s="18"/>
      <c r="D539" s="17"/>
      <c r="E539" s="18"/>
      <c r="F539" s="19"/>
      <c r="G539" s="19"/>
      <c r="H539" s="18"/>
      <c r="I539" s="192"/>
      <c r="J539" s="19"/>
      <c r="K539" s="19"/>
      <c r="L539" s="19"/>
      <c r="M539" s="193"/>
      <c r="N539" s="19"/>
      <c r="O539" s="193"/>
      <c r="P539" s="19"/>
      <c r="Q539" s="193"/>
      <c r="R539" s="194"/>
      <c r="S539" s="19"/>
      <c r="T539" s="193"/>
    </row>
    <row r="540" spans="1:20" s="191" customFormat="1" x14ac:dyDescent="0.3">
      <c r="A540" s="18"/>
      <c r="B540" s="17"/>
      <c r="C540" s="18"/>
      <c r="D540" s="17"/>
      <c r="E540" s="18"/>
      <c r="F540" s="19"/>
      <c r="G540" s="19"/>
      <c r="H540" s="18"/>
      <c r="I540" s="192"/>
      <c r="J540" s="19"/>
      <c r="K540" s="19"/>
      <c r="L540" s="19"/>
      <c r="M540" s="193"/>
      <c r="N540" s="19"/>
      <c r="O540" s="193"/>
      <c r="P540" s="19"/>
      <c r="Q540" s="193"/>
      <c r="R540" s="194"/>
      <c r="S540" s="19"/>
      <c r="T540" s="193"/>
    </row>
    <row r="541" spans="1:20" s="191" customFormat="1" x14ac:dyDescent="0.3">
      <c r="A541" s="18"/>
      <c r="B541" s="17"/>
      <c r="C541" s="18"/>
      <c r="D541" s="17"/>
      <c r="E541" s="18"/>
      <c r="F541" s="19"/>
      <c r="G541" s="19"/>
      <c r="H541" s="18"/>
      <c r="I541" s="192"/>
      <c r="J541" s="19"/>
      <c r="K541" s="19"/>
      <c r="L541" s="19"/>
      <c r="M541" s="193"/>
      <c r="N541" s="19"/>
      <c r="O541" s="193"/>
      <c r="P541" s="19"/>
      <c r="Q541" s="193"/>
      <c r="R541" s="194"/>
      <c r="S541" s="19"/>
      <c r="T541" s="193"/>
    </row>
    <row r="542" spans="1:20" s="191" customFormat="1" x14ac:dyDescent="0.3">
      <c r="A542" s="18"/>
      <c r="B542" s="17"/>
      <c r="C542" s="18"/>
      <c r="D542" s="17"/>
      <c r="E542" s="18"/>
      <c r="F542" s="19"/>
      <c r="G542" s="19"/>
      <c r="H542" s="18"/>
      <c r="I542" s="192"/>
      <c r="J542" s="19"/>
      <c r="K542" s="19"/>
      <c r="L542" s="19"/>
      <c r="M542" s="193"/>
      <c r="N542" s="19"/>
      <c r="O542" s="193"/>
      <c r="P542" s="19"/>
      <c r="Q542" s="193"/>
      <c r="R542" s="194"/>
      <c r="S542" s="19"/>
      <c r="T542" s="193"/>
    </row>
    <row r="543" spans="1:20" s="191" customFormat="1" x14ac:dyDescent="0.3">
      <c r="A543" s="18"/>
      <c r="B543" s="17"/>
      <c r="C543" s="18"/>
      <c r="D543" s="17"/>
      <c r="E543" s="18"/>
      <c r="F543" s="19"/>
      <c r="G543" s="19"/>
      <c r="H543" s="18"/>
      <c r="I543" s="192"/>
      <c r="J543" s="19"/>
      <c r="K543" s="19"/>
      <c r="L543" s="19"/>
      <c r="M543" s="193"/>
      <c r="N543" s="19"/>
      <c r="O543" s="193"/>
      <c r="P543" s="19"/>
      <c r="Q543" s="193"/>
      <c r="R543" s="194"/>
      <c r="S543" s="19"/>
      <c r="T543" s="193"/>
    </row>
    <row r="544" spans="1:20" s="191" customFormat="1" x14ac:dyDescent="0.3">
      <c r="A544" s="18"/>
      <c r="B544" s="17"/>
      <c r="C544" s="18"/>
      <c r="D544" s="17"/>
      <c r="E544" s="18"/>
      <c r="F544" s="19"/>
      <c r="G544" s="19"/>
      <c r="H544" s="18"/>
      <c r="I544" s="192"/>
      <c r="J544" s="19"/>
      <c r="K544" s="19"/>
      <c r="L544" s="19"/>
      <c r="M544" s="193"/>
      <c r="N544" s="19"/>
      <c r="O544" s="193"/>
      <c r="P544" s="19"/>
      <c r="Q544" s="193"/>
      <c r="R544" s="194"/>
      <c r="S544" s="19"/>
      <c r="T544" s="193"/>
    </row>
    <row r="545" spans="1:20" s="191" customFormat="1" x14ac:dyDescent="0.3">
      <c r="A545" s="18"/>
      <c r="B545" s="17"/>
      <c r="C545" s="18"/>
      <c r="D545" s="17"/>
      <c r="E545" s="18"/>
      <c r="F545" s="19"/>
      <c r="G545" s="19"/>
      <c r="H545" s="18"/>
      <c r="I545" s="192"/>
      <c r="J545" s="19"/>
      <c r="K545" s="19"/>
      <c r="L545" s="19"/>
      <c r="M545" s="193"/>
      <c r="N545" s="19"/>
      <c r="O545" s="193"/>
      <c r="P545" s="19"/>
      <c r="Q545" s="193"/>
      <c r="R545" s="194"/>
      <c r="S545" s="19"/>
      <c r="T545" s="193"/>
    </row>
    <row r="546" spans="1:20" s="191" customFormat="1" x14ac:dyDescent="0.3">
      <c r="A546" s="18"/>
      <c r="B546" s="17"/>
      <c r="C546" s="18"/>
      <c r="D546" s="17"/>
      <c r="E546" s="18"/>
      <c r="F546" s="19"/>
      <c r="G546" s="19"/>
      <c r="H546" s="18"/>
      <c r="I546" s="192"/>
      <c r="J546" s="19"/>
      <c r="K546" s="19"/>
      <c r="L546" s="19"/>
      <c r="M546" s="193"/>
      <c r="N546" s="19"/>
      <c r="O546" s="193"/>
      <c r="P546" s="19"/>
      <c r="Q546" s="193"/>
      <c r="R546" s="194"/>
      <c r="S546" s="19"/>
      <c r="T546" s="193"/>
    </row>
    <row r="547" spans="1:20" s="191" customFormat="1" x14ac:dyDescent="0.3">
      <c r="A547" s="18"/>
      <c r="B547" s="17"/>
      <c r="C547" s="18"/>
      <c r="D547" s="17"/>
      <c r="E547" s="18"/>
      <c r="F547" s="19"/>
      <c r="G547" s="19"/>
      <c r="H547" s="18"/>
      <c r="I547" s="192"/>
      <c r="J547" s="19"/>
      <c r="K547" s="19"/>
      <c r="L547" s="19"/>
      <c r="M547" s="193"/>
      <c r="N547" s="19"/>
      <c r="O547" s="193"/>
      <c r="P547" s="19"/>
      <c r="Q547" s="193"/>
      <c r="R547" s="194"/>
      <c r="S547" s="19"/>
      <c r="T547" s="193"/>
    </row>
    <row r="548" spans="1:20" s="191" customFormat="1" x14ac:dyDescent="0.3">
      <c r="A548" s="18"/>
      <c r="B548" s="17"/>
      <c r="C548" s="18"/>
      <c r="D548" s="17"/>
      <c r="E548" s="18"/>
      <c r="F548" s="19"/>
      <c r="G548" s="19"/>
      <c r="H548" s="18"/>
      <c r="I548" s="192"/>
      <c r="J548" s="19"/>
      <c r="K548" s="19"/>
      <c r="L548" s="19"/>
      <c r="M548" s="193"/>
      <c r="N548" s="19"/>
      <c r="O548" s="193"/>
      <c r="P548" s="19"/>
      <c r="Q548" s="193"/>
      <c r="R548" s="194"/>
      <c r="S548" s="19"/>
      <c r="T548" s="193"/>
    </row>
    <row r="549" spans="1:20" x14ac:dyDescent="0.3">
      <c r="A549" s="18"/>
      <c r="B549" s="17"/>
      <c r="C549" s="18"/>
      <c r="D549" s="17"/>
      <c r="E549" s="18"/>
      <c r="F549" s="19"/>
      <c r="G549" s="19"/>
      <c r="H549" s="18"/>
      <c r="I549" s="192"/>
      <c r="J549" s="19"/>
      <c r="K549" s="19"/>
      <c r="L549" s="19"/>
      <c r="M549" s="193"/>
      <c r="N549" s="19"/>
      <c r="O549" s="193"/>
      <c r="P549" s="19"/>
      <c r="Q549" s="193"/>
      <c r="R549" s="194"/>
      <c r="S549" s="19"/>
      <c r="T549" s="193"/>
    </row>
    <row r="550" spans="1:20" x14ac:dyDescent="0.3">
      <c r="A550" s="18"/>
      <c r="B550" s="17"/>
      <c r="C550" s="18"/>
      <c r="D550" s="17"/>
      <c r="E550" s="18"/>
      <c r="F550" s="19"/>
      <c r="G550" s="19"/>
      <c r="H550" s="18"/>
      <c r="I550" s="192"/>
      <c r="J550" s="19"/>
      <c r="K550" s="19"/>
      <c r="L550" s="19"/>
      <c r="M550" s="193"/>
      <c r="N550" s="19"/>
      <c r="O550" s="193"/>
      <c r="P550" s="19"/>
      <c r="Q550" s="193"/>
      <c r="R550" s="194"/>
      <c r="S550" s="19"/>
      <c r="T550" s="193"/>
    </row>
    <row r="551" spans="1:20" x14ac:dyDescent="0.3">
      <c r="A551" s="18"/>
      <c r="B551" s="17"/>
      <c r="C551" s="18"/>
      <c r="D551" s="17"/>
      <c r="E551" s="18"/>
      <c r="F551" s="19"/>
      <c r="G551" s="19"/>
      <c r="H551" s="18"/>
      <c r="I551" s="192"/>
      <c r="J551" s="19"/>
      <c r="K551" s="19"/>
      <c r="L551" s="19"/>
      <c r="M551" s="193"/>
      <c r="N551" s="19"/>
      <c r="O551" s="193"/>
      <c r="P551" s="19"/>
      <c r="Q551" s="193"/>
      <c r="R551" s="194"/>
      <c r="S551" s="19"/>
      <c r="T551" s="193"/>
    </row>
    <row r="552" spans="1:20" x14ac:dyDescent="0.3">
      <c r="A552" s="18"/>
      <c r="B552" s="17"/>
      <c r="C552" s="18"/>
      <c r="D552" s="17"/>
      <c r="E552" s="18"/>
      <c r="F552" s="19"/>
      <c r="G552" s="19"/>
      <c r="H552" s="18"/>
      <c r="I552" s="192"/>
      <c r="J552" s="19"/>
      <c r="K552" s="19"/>
      <c r="L552" s="19"/>
      <c r="M552" s="193"/>
      <c r="N552" s="19"/>
      <c r="O552" s="193"/>
      <c r="P552" s="19"/>
      <c r="Q552" s="193"/>
      <c r="R552" s="194"/>
      <c r="S552" s="19"/>
      <c r="T552" s="193"/>
    </row>
    <row r="553" spans="1:20" x14ac:dyDescent="0.3">
      <c r="A553" s="18"/>
      <c r="B553" s="17"/>
      <c r="C553" s="18"/>
      <c r="D553" s="17"/>
      <c r="E553" s="18"/>
      <c r="F553" s="19"/>
      <c r="G553" s="19"/>
      <c r="H553" s="18"/>
      <c r="I553" s="192"/>
      <c r="J553" s="19"/>
      <c r="K553" s="19"/>
      <c r="L553" s="19"/>
      <c r="M553" s="193"/>
      <c r="N553" s="19"/>
      <c r="O553" s="193"/>
      <c r="P553" s="19"/>
      <c r="Q553" s="193"/>
      <c r="R553" s="194"/>
      <c r="S553" s="19"/>
      <c r="T553" s="193"/>
    </row>
    <row r="554" spans="1:20" x14ac:dyDescent="0.3">
      <c r="A554" s="18"/>
      <c r="B554" s="17"/>
      <c r="C554" s="18"/>
      <c r="D554" s="17"/>
      <c r="E554" s="18"/>
      <c r="F554" s="19"/>
      <c r="G554" s="19"/>
      <c r="H554" s="18"/>
      <c r="I554" s="192"/>
      <c r="J554" s="19"/>
      <c r="K554" s="19"/>
      <c r="L554" s="19"/>
      <c r="M554" s="193"/>
      <c r="N554" s="19"/>
      <c r="O554" s="193"/>
      <c r="P554" s="19"/>
      <c r="Q554" s="193"/>
      <c r="R554" s="194"/>
      <c r="S554" s="19"/>
      <c r="T554" s="193"/>
    </row>
  </sheetData>
  <mergeCells count="1120">
    <mergeCell ref="A32:A33"/>
    <mergeCell ref="B32:B33"/>
    <mergeCell ref="C32:C33"/>
    <mergeCell ref="D32:D33"/>
    <mergeCell ref="E32:E33"/>
    <mergeCell ref="F32:F33"/>
    <mergeCell ref="G32:G33"/>
    <mergeCell ref="H32:H33"/>
    <mergeCell ref="A426:A427"/>
    <mergeCell ref="B426:B427"/>
    <mergeCell ref="C426:C427"/>
    <mergeCell ref="D426:D427"/>
    <mergeCell ref="E426:E427"/>
    <mergeCell ref="F426:F427"/>
    <mergeCell ref="G426:G427"/>
    <mergeCell ref="H426:H427"/>
    <mergeCell ref="A428:A429"/>
    <mergeCell ref="B428:B429"/>
    <mergeCell ref="C428:C429"/>
    <mergeCell ref="D428:D429"/>
    <mergeCell ref="E428:E429"/>
    <mergeCell ref="F428:F429"/>
    <mergeCell ref="G428:G429"/>
    <mergeCell ref="H428:H429"/>
    <mergeCell ref="H407:H413"/>
    <mergeCell ref="E388:E391"/>
    <mergeCell ref="G384:G387"/>
    <mergeCell ref="H384:H387"/>
    <mergeCell ref="E367:E370"/>
    <mergeCell ref="F355:F357"/>
    <mergeCell ref="C334:C336"/>
    <mergeCell ref="H388:H391"/>
    <mergeCell ref="A430:A431"/>
    <mergeCell ref="B430:B431"/>
    <mergeCell ref="C430:C431"/>
    <mergeCell ref="D430:D431"/>
    <mergeCell ref="E430:E431"/>
    <mergeCell ref="F430:F431"/>
    <mergeCell ref="G430:G431"/>
    <mergeCell ref="H430:H431"/>
    <mergeCell ref="C466:C470"/>
    <mergeCell ref="H480:H484"/>
    <mergeCell ref="H337:H341"/>
    <mergeCell ref="G353:G354"/>
    <mergeCell ref="H353:H354"/>
    <mergeCell ref="F334:F336"/>
    <mergeCell ref="E358:E363"/>
    <mergeCell ref="E392:E395"/>
    <mergeCell ref="E399:E401"/>
    <mergeCell ref="E364:E366"/>
    <mergeCell ref="D358:D363"/>
    <mergeCell ref="G334:G336"/>
    <mergeCell ref="E353:E354"/>
    <mergeCell ref="F353:F354"/>
    <mergeCell ref="E346:E352"/>
    <mergeCell ref="E337:E341"/>
    <mergeCell ref="H475:H479"/>
    <mergeCell ref="H466:H470"/>
    <mergeCell ref="H471:H472"/>
    <mergeCell ref="H417:H418"/>
    <mergeCell ref="G414:G416"/>
    <mergeCell ref="E466:E470"/>
    <mergeCell ref="E471:E472"/>
    <mergeCell ref="F424:F425"/>
    <mergeCell ref="A511:A515"/>
    <mergeCell ref="B511:B515"/>
    <mergeCell ref="C511:C515"/>
    <mergeCell ref="D511:D515"/>
    <mergeCell ref="E511:E515"/>
    <mergeCell ref="H511:H515"/>
    <mergeCell ref="A500:A503"/>
    <mergeCell ref="B500:B503"/>
    <mergeCell ref="C500:C503"/>
    <mergeCell ref="D500:D503"/>
    <mergeCell ref="E500:E503"/>
    <mergeCell ref="H500:H503"/>
    <mergeCell ref="A504:A506"/>
    <mergeCell ref="B504:B506"/>
    <mergeCell ref="C504:C506"/>
    <mergeCell ref="D504:D506"/>
    <mergeCell ref="E504:E506"/>
    <mergeCell ref="H504:H506"/>
    <mergeCell ref="A507:A508"/>
    <mergeCell ref="B507:B508"/>
    <mergeCell ref="C507:C508"/>
    <mergeCell ref="D507:D508"/>
    <mergeCell ref="E507:E508"/>
    <mergeCell ref="H507:H508"/>
    <mergeCell ref="A509:A510"/>
    <mergeCell ref="B509:B510"/>
    <mergeCell ref="C509:C510"/>
    <mergeCell ref="D509:D510"/>
    <mergeCell ref="C485:C488"/>
    <mergeCell ref="E509:E510"/>
    <mergeCell ref="D485:D488"/>
    <mergeCell ref="H509:H510"/>
    <mergeCell ref="A485:A488"/>
    <mergeCell ref="B485:B488"/>
    <mergeCell ref="T332:T333"/>
    <mergeCell ref="G252:G253"/>
    <mergeCell ref="F271:F272"/>
    <mergeCell ref="F280:F282"/>
    <mergeCell ref="G280:G282"/>
    <mergeCell ref="E220:E221"/>
    <mergeCell ref="G271:G272"/>
    <mergeCell ref="F283:F286"/>
    <mergeCell ref="G283:G286"/>
    <mergeCell ref="F262:F264"/>
    <mergeCell ref="F293:F295"/>
    <mergeCell ref="K332:K333"/>
    <mergeCell ref="L332:L333"/>
    <mergeCell ref="I434:I435"/>
    <mergeCell ref="J434:J435"/>
    <mergeCell ref="F384:F387"/>
    <mergeCell ref="F371:F373"/>
    <mergeCell ref="G371:G373"/>
    <mergeCell ref="H419:H421"/>
    <mergeCell ref="H402:H406"/>
    <mergeCell ref="H399:H401"/>
    <mergeCell ref="H374:H378"/>
    <mergeCell ref="G417:G418"/>
    <mergeCell ref="K434:K435"/>
    <mergeCell ref="L434:L435"/>
    <mergeCell ref="M434:N434"/>
    <mergeCell ref="E332:E333"/>
    <mergeCell ref="G305:G306"/>
    <mergeCell ref="H203:H204"/>
    <mergeCell ref="H332:H333"/>
    <mergeCell ref="H207:H208"/>
    <mergeCell ref="H312:H313"/>
    <mergeCell ref="H283:H286"/>
    <mergeCell ref="H273:H274"/>
    <mergeCell ref="F205:F206"/>
    <mergeCell ref="G275:G276"/>
    <mergeCell ref="G277:G279"/>
    <mergeCell ref="E305:E306"/>
    <mergeCell ref="H277:H279"/>
    <mergeCell ref="H205:H206"/>
    <mergeCell ref="H302:H304"/>
    <mergeCell ref="H310:H311"/>
    <mergeCell ref="G203:G204"/>
    <mergeCell ref="G332:G333"/>
    <mergeCell ref="F207:F208"/>
    <mergeCell ref="F310:F311"/>
    <mergeCell ref="F312:F313"/>
    <mergeCell ref="G312:G313"/>
    <mergeCell ref="E205:E206"/>
    <mergeCell ref="F323:F325"/>
    <mergeCell ref="E321:E322"/>
    <mergeCell ref="G205:G206"/>
    <mergeCell ref="E314:E315"/>
    <mergeCell ref="F314:F315"/>
    <mergeCell ref="G314:G315"/>
    <mergeCell ref="H314:H315"/>
    <mergeCell ref="H323:H325"/>
    <mergeCell ref="H321:H322"/>
    <mergeCell ref="F4:F5"/>
    <mergeCell ref="G4:G5"/>
    <mergeCell ref="H23:H26"/>
    <mergeCell ref="H6:H22"/>
    <mergeCell ref="E6:E22"/>
    <mergeCell ref="C6:C22"/>
    <mergeCell ref="R54:S54"/>
    <mergeCell ref="B41:B43"/>
    <mergeCell ref="H44:H46"/>
    <mergeCell ref="G123:G124"/>
    <mergeCell ref="E54:E55"/>
    <mergeCell ref="E56:E58"/>
    <mergeCell ref="F56:F58"/>
    <mergeCell ref="E44:E46"/>
    <mergeCell ref="D59:D66"/>
    <mergeCell ref="D54:D55"/>
    <mergeCell ref="C59:C66"/>
    <mergeCell ref="C91:C96"/>
    <mergeCell ref="D86:D90"/>
    <mergeCell ref="D91:D96"/>
    <mergeCell ref="C81:C85"/>
    <mergeCell ref="B54:B55"/>
    <mergeCell ref="D23:D26"/>
    <mergeCell ref="H4:H5"/>
    <mergeCell ref="H30:H31"/>
    <mergeCell ref="C23:C26"/>
    <mergeCell ref="B6:B22"/>
    <mergeCell ref="D44:D46"/>
    <mergeCell ref="E30:E31"/>
    <mergeCell ref="H81:H85"/>
    <mergeCell ref="B112:B114"/>
    <mergeCell ref="F81:F85"/>
    <mergeCell ref="A30:A31"/>
    <mergeCell ref="B30:B31"/>
    <mergeCell ref="C30:C31"/>
    <mergeCell ref="D30:D31"/>
    <mergeCell ref="T4:T5"/>
    <mergeCell ref="A36:A37"/>
    <mergeCell ref="B36:B37"/>
    <mergeCell ref="C36:C37"/>
    <mergeCell ref="D36:D37"/>
    <mergeCell ref="E36:E37"/>
    <mergeCell ref="F36:F37"/>
    <mergeCell ref="G36:G37"/>
    <mergeCell ref="H36:H37"/>
    <mergeCell ref="I36:I37"/>
    <mergeCell ref="J36:J37"/>
    <mergeCell ref="K36:K37"/>
    <mergeCell ref="L36:L37"/>
    <mergeCell ref="M36:N36"/>
    <mergeCell ref="O36:P36"/>
    <mergeCell ref="Q36:Q37"/>
    <mergeCell ref="R36:S36"/>
    <mergeCell ref="A4:A5"/>
    <mergeCell ref="B4:B5"/>
    <mergeCell ref="C4:C5"/>
    <mergeCell ref="D4:D5"/>
    <mergeCell ref="E4:E5"/>
    <mergeCell ref="A23:A26"/>
    <mergeCell ref="B23:B26"/>
    <mergeCell ref="E23:E26"/>
    <mergeCell ref="D6:D22"/>
    <mergeCell ref="A6:A22"/>
    <mergeCell ref="T36:T37"/>
    <mergeCell ref="G392:G395"/>
    <mergeCell ref="F392:F395"/>
    <mergeCell ref="F399:F401"/>
    <mergeCell ref="G399:G401"/>
    <mergeCell ref="F396:F398"/>
    <mergeCell ref="G396:G398"/>
    <mergeCell ref="H396:H398"/>
    <mergeCell ref="G374:G378"/>
    <mergeCell ref="H379:H383"/>
    <mergeCell ref="G379:G383"/>
    <mergeCell ref="F374:F378"/>
    <mergeCell ref="F379:F383"/>
    <mergeCell ref="H346:H352"/>
    <mergeCell ref="B277:B279"/>
    <mergeCell ref="D332:D333"/>
    <mergeCell ref="H209:H210"/>
    <mergeCell ref="D316:D320"/>
    <mergeCell ref="E316:E320"/>
    <mergeCell ref="H316:H320"/>
    <mergeCell ref="G310:G311"/>
    <mergeCell ref="F388:F391"/>
    <mergeCell ref="H392:H395"/>
    <mergeCell ref="D355:D357"/>
    <mergeCell ref="D314:D315"/>
    <mergeCell ref="F321:F322"/>
    <mergeCell ref="E209:E210"/>
    <mergeCell ref="E307:E309"/>
    <mergeCell ref="F307:F309"/>
    <mergeCell ref="G321:G322"/>
    <mergeCell ref="G307:G309"/>
    <mergeCell ref="E326:E327"/>
    <mergeCell ref="G323:G325"/>
    <mergeCell ref="O434:P434"/>
    <mergeCell ref="Q434:Q435"/>
    <mergeCell ref="R434:S434"/>
    <mergeCell ref="J4:J5"/>
    <mergeCell ref="K4:K5"/>
    <mergeCell ref="L4:L5"/>
    <mergeCell ref="M4:N4"/>
    <mergeCell ref="O4:P4"/>
    <mergeCell ref="Q4:Q5"/>
    <mergeCell ref="R4:S4"/>
    <mergeCell ref="I142:I143"/>
    <mergeCell ref="J142:J143"/>
    <mergeCell ref="O332:P332"/>
    <mergeCell ref="Q332:Q333"/>
    <mergeCell ref="R332:S332"/>
    <mergeCell ref="O183:P183"/>
    <mergeCell ref="Q183:Q184"/>
    <mergeCell ref="I332:I333"/>
    <mergeCell ref="J332:J333"/>
    <mergeCell ref="M332:N332"/>
    <mergeCell ref="R183:S183"/>
    <mergeCell ref="I183:I184"/>
    <mergeCell ref="J183:J184"/>
    <mergeCell ref="K183:K184"/>
    <mergeCell ref="L183:L184"/>
    <mergeCell ref="M183:N183"/>
    <mergeCell ref="K142:K143"/>
    <mergeCell ref="L142:L143"/>
    <mergeCell ref="O142:P142"/>
    <mergeCell ref="R142:S142"/>
    <mergeCell ref="I4:I5"/>
    <mergeCell ref="I213:I214"/>
    <mergeCell ref="T434:T435"/>
    <mergeCell ref="H271:H272"/>
    <mergeCell ref="H243:H246"/>
    <mergeCell ref="B367:B370"/>
    <mergeCell ref="E207:E208"/>
    <mergeCell ref="D312:D313"/>
    <mergeCell ref="E312:E313"/>
    <mergeCell ref="D353:D354"/>
    <mergeCell ref="D334:D336"/>
    <mergeCell ref="E323:E325"/>
    <mergeCell ref="E355:E357"/>
    <mergeCell ref="G355:G357"/>
    <mergeCell ref="D424:D425"/>
    <mergeCell ref="H296:H298"/>
    <mergeCell ref="B424:B425"/>
    <mergeCell ref="C371:C373"/>
    <mergeCell ref="C407:C413"/>
    <mergeCell ref="H355:H357"/>
    <mergeCell ref="E396:E398"/>
    <mergeCell ref="H364:H366"/>
    <mergeCell ref="C402:C406"/>
    <mergeCell ref="D384:D387"/>
    <mergeCell ref="B407:B413"/>
    <mergeCell ref="E402:E406"/>
    <mergeCell ref="E371:E373"/>
    <mergeCell ref="H371:H373"/>
    <mergeCell ref="B316:B320"/>
    <mergeCell ref="E334:E336"/>
    <mergeCell ref="G299:G301"/>
    <mergeCell ref="F238:F242"/>
    <mergeCell ref="E299:E301"/>
    <mergeCell ref="E222:E224"/>
    <mergeCell ref="H498:H499"/>
    <mergeCell ref="H473:H474"/>
    <mergeCell ref="E414:E416"/>
    <mergeCell ref="H460:H465"/>
    <mergeCell ref="E460:E465"/>
    <mergeCell ref="H489:H492"/>
    <mergeCell ref="E439:E445"/>
    <mergeCell ref="H439:H445"/>
    <mergeCell ref="E446:E450"/>
    <mergeCell ref="H451:H459"/>
    <mergeCell ref="E451:E459"/>
    <mergeCell ref="E436:E438"/>
    <mergeCell ref="F434:F435"/>
    <mergeCell ref="G434:G435"/>
    <mergeCell ref="H434:H435"/>
    <mergeCell ref="H414:H416"/>
    <mergeCell ref="F414:F416"/>
    <mergeCell ref="E424:E425"/>
    <mergeCell ref="H446:H450"/>
    <mergeCell ref="H436:H438"/>
    <mergeCell ref="F422:F423"/>
    <mergeCell ref="G422:G423"/>
    <mergeCell ref="H422:H423"/>
    <mergeCell ref="G419:G421"/>
    <mergeCell ref="F419:F421"/>
    <mergeCell ref="H424:H425"/>
    <mergeCell ref="E417:E418"/>
    <mergeCell ref="E485:E488"/>
    <mergeCell ref="H485:H488"/>
    <mergeCell ref="H493:H497"/>
    <mergeCell ref="A498:A499"/>
    <mergeCell ref="B498:B499"/>
    <mergeCell ref="C498:C499"/>
    <mergeCell ref="D498:D499"/>
    <mergeCell ref="A422:A423"/>
    <mergeCell ref="B422:B423"/>
    <mergeCell ref="C422:C423"/>
    <mergeCell ref="A436:A438"/>
    <mergeCell ref="A451:A459"/>
    <mergeCell ref="B451:B459"/>
    <mergeCell ref="B439:B445"/>
    <mergeCell ref="A460:A465"/>
    <mergeCell ref="A439:A445"/>
    <mergeCell ref="E473:E474"/>
    <mergeCell ref="C436:C438"/>
    <mergeCell ref="B436:B438"/>
    <mergeCell ref="D480:D484"/>
    <mergeCell ref="A466:A470"/>
    <mergeCell ref="C451:C459"/>
    <mergeCell ref="A424:A425"/>
    <mergeCell ref="E498:E499"/>
    <mergeCell ref="A475:A479"/>
    <mergeCell ref="B475:B479"/>
    <mergeCell ref="C475:C479"/>
    <mergeCell ref="B434:B435"/>
    <mergeCell ref="C434:C435"/>
    <mergeCell ref="A434:A435"/>
    <mergeCell ref="B489:B492"/>
    <mergeCell ref="C489:C492"/>
    <mergeCell ref="D422:D423"/>
    <mergeCell ref="D434:D435"/>
    <mergeCell ref="A489:A492"/>
    <mergeCell ref="D489:D492"/>
    <mergeCell ref="C424:C425"/>
    <mergeCell ref="E419:E421"/>
    <mergeCell ref="C460:C465"/>
    <mergeCell ref="D475:D479"/>
    <mergeCell ref="C471:C472"/>
    <mergeCell ref="B473:B474"/>
    <mergeCell ref="C473:C474"/>
    <mergeCell ref="D473:D474"/>
    <mergeCell ref="A419:A421"/>
    <mergeCell ref="B419:B421"/>
    <mergeCell ref="C419:C421"/>
    <mergeCell ref="D451:D459"/>
    <mergeCell ref="B480:B484"/>
    <mergeCell ref="A473:A474"/>
    <mergeCell ref="C480:C484"/>
    <mergeCell ref="A480:A484"/>
    <mergeCell ref="D419:D421"/>
    <mergeCell ref="D466:D470"/>
    <mergeCell ref="D471:D472"/>
    <mergeCell ref="D460:D465"/>
    <mergeCell ref="D436:D438"/>
    <mergeCell ref="E434:E435"/>
    <mergeCell ref="D446:D450"/>
    <mergeCell ref="E480:E484"/>
    <mergeCell ref="B460:B465"/>
    <mergeCell ref="E475:E479"/>
    <mergeCell ref="E489:E492"/>
    <mergeCell ref="E422:E423"/>
    <mergeCell ref="A471:A472"/>
    <mergeCell ref="B471:B472"/>
    <mergeCell ref="B466:B470"/>
    <mergeCell ref="A446:A450"/>
    <mergeCell ref="B446:B450"/>
    <mergeCell ref="C446:C450"/>
    <mergeCell ref="B374:B378"/>
    <mergeCell ref="C374:C378"/>
    <mergeCell ref="B392:B395"/>
    <mergeCell ref="D388:D391"/>
    <mergeCell ref="D402:D406"/>
    <mergeCell ref="A392:A395"/>
    <mergeCell ref="D407:D413"/>
    <mergeCell ref="D414:D416"/>
    <mergeCell ref="C439:C445"/>
    <mergeCell ref="D439:D445"/>
    <mergeCell ref="B388:B391"/>
    <mergeCell ref="E379:E383"/>
    <mergeCell ref="E374:E378"/>
    <mergeCell ref="G424:G425"/>
    <mergeCell ref="D417:D418"/>
    <mergeCell ref="E407:E413"/>
    <mergeCell ref="D396:D398"/>
    <mergeCell ref="B399:B401"/>
    <mergeCell ref="C384:C387"/>
    <mergeCell ref="G388:G391"/>
    <mergeCell ref="C417:C418"/>
    <mergeCell ref="A417:A418"/>
    <mergeCell ref="A407:A413"/>
    <mergeCell ref="B417:B418"/>
    <mergeCell ref="D399:D401"/>
    <mergeCell ref="D392:D395"/>
    <mergeCell ref="F417:F418"/>
    <mergeCell ref="A388:A391"/>
    <mergeCell ref="C388:C391"/>
    <mergeCell ref="A414:A416"/>
    <mergeCell ref="B414:B416"/>
    <mergeCell ref="H367:H370"/>
    <mergeCell ref="H358:H363"/>
    <mergeCell ref="C367:C370"/>
    <mergeCell ref="C414:C416"/>
    <mergeCell ref="B402:B406"/>
    <mergeCell ref="D367:D370"/>
    <mergeCell ref="D371:D373"/>
    <mergeCell ref="B379:B383"/>
    <mergeCell ref="D379:D383"/>
    <mergeCell ref="C399:C401"/>
    <mergeCell ref="C392:C395"/>
    <mergeCell ref="C396:C398"/>
    <mergeCell ref="A379:A383"/>
    <mergeCell ref="A371:A373"/>
    <mergeCell ref="C379:C383"/>
    <mergeCell ref="A364:A366"/>
    <mergeCell ref="B371:B373"/>
    <mergeCell ref="A358:A363"/>
    <mergeCell ref="B358:B363"/>
    <mergeCell ref="E384:E387"/>
    <mergeCell ref="D364:D366"/>
    <mergeCell ref="A402:A406"/>
    <mergeCell ref="A396:A398"/>
    <mergeCell ref="B396:B398"/>
    <mergeCell ref="A399:A401"/>
    <mergeCell ref="A367:A370"/>
    <mergeCell ref="C364:C366"/>
    <mergeCell ref="C358:C363"/>
    <mergeCell ref="B384:B387"/>
    <mergeCell ref="D374:D378"/>
    <mergeCell ref="A342:A345"/>
    <mergeCell ref="B353:B354"/>
    <mergeCell ref="B355:B357"/>
    <mergeCell ref="C355:C357"/>
    <mergeCell ref="A346:A352"/>
    <mergeCell ref="A332:A333"/>
    <mergeCell ref="C353:C354"/>
    <mergeCell ref="A353:A354"/>
    <mergeCell ref="A337:A341"/>
    <mergeCell ref="C209:C210"/>
    <mergeCell ref="A314:A315"/>
    <mergeCell ref="E342:E345"/>
    <mergeCell ref="H342:H345"/>
    <mergeCell ref="B314:B315"/>
    <mergeCell ref="H334:H336"/>
    <mergeCell ref="D323:D325"/>
    <mergeCell ref="D209:D210"/>
    <mergeCell ref="D346:D352"/>
    <mergeCell ref="H326:H327"/>
    <mergeCell ref="B342:B345"/>
    <mergeCell ref="A355:A357"/>
    <mergeCell ref="B346:B352"/>
    <mergeCell ref="C346:C352"/>
    <mergeCell ref="B337:B341"/>
    <mergeCell ref="C337:C341"/>
    <mergeCell ref="D342:D345"/>
    <mergeCell ref="D337:D341"/>
    <mergeCell ref="C342:C345"/>
    <mergeCell ref="B334:B336"/>
    <mergeCell ref="A334:A336"/>
    <mergeCell ref="F332:F333"/>
    <mergeCell ref="B332:B333"/>
    <mergeCell ref="A326:A327"/>
    <mergeCell ref="B296:B298"/>
    <mergeCell ref="B203:B204"/>
    <mergeCell ref="C207:C208"/>
    <mergeCell ref="D326:D327"/>
    <mergeCell ref="D293:D295"/>
    <mergeCell ref="A173:A174"/>
    <mergeCell ref="B173:B174"/>
    <mergeCell ref="A207:A208"/>
    <mergeCell ref="A205:A206"/>
    <mergeCell ref="A290:A292"/>
    <mergeCell ref="A209:A210"/>
    <mergeCell ref="A323:A325"/>
    <mergeCell ref="B323:B325"/>
    <mergeCell ref="C323:C325"/>
    <mergeCell ref="B207:B208"/>
    <mergeCell ref="B310:B311"/>
    <mergeCell ref="B209:B210"/>
    <mergeCell ref="A321:A322"/>
    <mergeCell ref="C314:C315"/>
    <mergeCell ref="B205:B206"/>
    <mergeCell ref="D205:D206"/>
    <mergeCell ref="C189:C191"/>
    <mergeCell ref="C173:C174"/>
    <mergeCell ref="A225:A226"/>
    <mergeCell ref="A233:A235"/>
    <mergeCell ref="A227:A230"/>
    <mergeCell ref="D178:D180"/>
    <mergeCell ref="C215:C217"/>
    <mergeCell ref="C287:C289"/>
    <mergeCell ref="C305:C306"/>
    <mergeCell ref="A312:A313"/>
    <mergeCell ref="A374:A378"/>
    <mergeCell ref="B364:B366"/>
    <mergeCell ref="A384:A387"/>
    <mergeCell ref="E67:E70"/>
    <mergeCell ref="E227:E230"/>
    <mergeCell ref="E178:E180"/>
    <mergeCell ref="D104:D105"/>
    <mergeCell ref="C198:C200"/>
    <mergeCell ref="C227:C230"/>
    <mergeCell ref="B236:B237"/>
    <mergeCell ref="B215:B217"/>
    <mergeCell ref="C183:C184"/>
    <mergeCell ref="E151:E154"/>
    <mergeCell ref="E173:E174"/>
    <mergeCell ref="E225:E226"/>
    <mergeCell ref="B198:B200"/>
    <mergeCell ref="B71:B74"/>
    <mergeCell ref="B75:B80"/>
    <mergeCell ref="E91:E96"/>
    <mergeCell ref="D144:D146"/>
    <mergeCell ref="A178:A180"/>
    <mergeCell ref="A151:A154"/>
    <mergeCell ref="A137:A139"/>
    <mergeCell ref="B132:B136"/>
    <mergeCell ref="C185:C188"/>
    <mergeCell ref="B142:B143"/>
    <mergeCell ref="C332:C333"/>
    <mergeCell ref="C326:C327"/>
    <mergeCell ref="C203:C204"/>
    <mergeCell ref="A121:A122"/>
    <mergeCell ref="A125:A131"/>
    <mergeCell ref="A215:A217"/>
    <mergeCell ref="A41:A43"/>
    <mergeCell ref="B86:B90"/>
    <mergeCell ref="C104:C105"/>
    <mergeCell ref="B47:B51"/>
    <mergeCell ref="C47:C51"/>
    <mergeCell ref="C44:C46"/>
    <mergeCell ref="A104:A105"/>
    <mergeCell ref="B106:B108"/>
    <mergeCell ref="B109:B111"/>
    <mergeCell ref="A109:A111"/>
    <mergeCell ref="A183:A184"/>
    <mergeCell ref="C41:C43"/>
    <mergeCell ref="A97:A103"/>
    <mergeCell ref="C106:C108"/>
    <mergeCell ref="B147:B150"/>
    <mergeCell ref="B151:B154"/>
    <mergeCell ref="B178:B180"/>
    <mergeCell ref="C178:C180"/>
    <mergeCell ref="C175:C177"/>
    <mergeCell ref="C151:C154"/>
    <mergeCell ref="C147:C150"/>
    <mergeCell ref="B160:B164"/>
    <mergeCell ref="C155:C159"/>
    <mergeCell ref="C132:C136"/>
    <mergeCell ref="A175:A177"/>
    <mergeCell ref="A106:A108"/>
    <mergeCell ref="A115:A120"/>
    <mergeCell ref="A54:A55"/>
    <mergeCell ref="B67:B70"/>
    <mergeCell ref="C67:C70"/>
    <mergeCell ref="B56:B58"/>
    <mergeCell ref="C56:C58"/>
    <mergeCell ref="B81:B85"/>
    <mergeCell ref="C86:C90"/>
    <mergeCell ref="C123:C124"/>
    <mergeCell ref="E109:E111"/>
    <mergeCell ref="F91:F96"/>
    <mergeCell ref="D109:D111"/>
    <mergeCell ref="B125:B131"/>
    <mergeCell ref="E123:E124"/>
    <mergeCell ref="D81:D85"/>
    <mergeCell ref="D125:D131"/>
    <mergeCell ref="H142:H143"/>
    <mergeCell ref="F137:F139"/>
    <mergeCell ref="H137:H139"/>
    <mergeCell ref="D115:D120"/>
    <mergeCell ref="E125:E131"/>
    <mergeCell ref="F125:F131"/>
    <mergeCell ref="H121:H122"/>
    <mergeCell ref="D142:D143"/>
    <mergeCell ref="E142:E143"/>
    <mergeCell ref="G91:G96"/>
    <mergeCell ref="F104:F105"/>
    <mergeCell ref="B115:B120"/>
    <mergeCell ref="C97:C103"/>
    <mergeCell ref="B97:B103"/>
    <mergeCell ref="C109:C111"/>
    <mergeCell ref="D106:D108"/>
    <mergeCell ref="B104:B105"/>
    <mergeCell ref="A56:A58"/>
    <mergeCell ref="A81:A85"/>
    <mergeCell ref="A91:A96"/>
    <mergeCell ref="D121:D122"/>
    <mergeCell ref="A59:A66"/>
    <mergeCell ref="B59:B66"/>
    <mergeCell ref="B91:B96"/>
    <mergeCell ref="D112:D114"/>
    <mergeCell ref="F189:F191"/>
    <mergeCell ref="A112:A114"/>
    <mergeCell ref="B225:B226"/>
    <mergeCell ref="A86:A90"/>
    <mergeCell ref="A71:A74"/>
    <mergeCell ref="A67:A70"/>
    <mergeCell ref="A160:A164"/>
    <mergeCell ref="C137:C139"/>
    <mergeCell ref="A144:A146"/>
    <mergeCell ref="A155:A159"/>
    <mergeCell ref="A142:A143"/>
    <mergeCell ref="A171:A172"/>
    <mergeCell ref="A147:A150"/>
    <mergeCell ref="B165:B170"/>
    <mergeCell ref="B121:B122"/>
    <mergeCell ref="C121:C122"/>
    <mergeCell ref="B123:B124"/>
    <mergeCell ref="C71:C74"/>
    <mergeCell ref="A185:A188"/>
    <mergeCell ref="A165:A170"/>
    <mergeCell ref="A189:A191"/>
    <mergeCell ref="B175:B177"/>
    <mergeCell ref="D175:D177"/>
    <mergeCell ref="D165:D170"/>
    <mergeCell ref="C38:C40"/>
    <mergeCell ref="E38:E40"/>
    <mergeCell ref="F38:F40"/>
    <mergeCell ref="D38:D40"/>
    <mergeCell ref="H38:H40"/>
    <mergeCell ref="E106:E108"/>
    <mergeCell ref="A47:A51"/>
    <mergeCell ref="H41:H43"/>
    <mergeCell ref="G106:G108"/>
    <mergeCell ref="H106:H108"/>
    <mergeCell ref="E41:E43"/>
    <mergeCell ref="D41:D43"/>
    <mergeCell ref="H71:H74"/>
    <mergeCell ref="H86:H90"/>
    <mergeCell ref="G54:G55"/>
    <mergeCell ref="E81:E85"/>
    <mergeCell ref="D71:D74"/>
    <mergeCell ref="H97:H103"/>
    <mergeCell ref="G97:G103"/>
    <mergeCell ref="E104:E105"/>
    <mergeCell ref="A38:A40"/>
    <mergeCell ref="B38:B40"/>
    <mergeCell ref="A44:A46"/>
    <mergeCell ref="B44:B46"/>
    <mergeCell ref="F67:F70"/>
    <mergeCell ref="C75:C80"/>
    <mergeCell ref="G86:G90"/>
    <mergeCell ref="H104:H105"/>
    <mergeCell ref="G75:G80"/>
    <mergeCell ref="F97:F103"/>
    <mergeCell ref="C54:C55"/>
    <mergeCell ref="A75:A80"/>
    <mergeCell ref="H75:H80"/>
    <mergeCell ref="D151:D154"/>
    <mergeCell ref="D183:D184"/>
    <mergeCell ref="D160:D164"/>
    <mergeCell ref="D123:D124"/>
    <mergeCell ref="D137:D139"/>
    <mergeCell ref="D155:D159"/>
    <mergeCell ref="D225:D226"/>
    <mergeCell ref="F215:F217"/>
    <mergeCell ref="D173:D174"/>
    <mergeCell ref="G38:G40"/>
    <mergeCell ref="E160:E164"/>
    <mergeCell ref="E155:E159"/>
    <mergeCell ref="E165:E170"/>
    <mergeCell ref="D67:D70"/>
    <mergeCell ref="D75:D80"/>
    <mergeCell ref="G109:G111"/>
    <mergeCell ref="H47:H51"/>
    <mergeCell ref="G71:G74"/>
    <mergeCell ref="E47:E51"/>
    <mergeCell ref="F59:F66"/>
    <mergeCell ref="E97:E103"/>
    <mergeCell ref="G56:G58"/>
    <mergeCell ref="G67:G70"/>
    <mergeCell ref="D47:D51"/>
    <mergeCell ref="D97:D103"/>
    <mergeCell ref="G81:G85"/>
    <mergeCell ref="D56:D58"/>
    <mergeCell ref="H151:H154"/>
    <mergeCell ref="H109:H111"/>
    <mergeCell ref="D185:D188"/>
    <mergeCell ref="H112:H114"/>
    <mergeCell ref="T183:T184"/>
    <mergeCell ref="H56:H58"/>
    <mergeCell ref="F198:F200"/>
    <mergeCell ref="G238:G242"/>
    <mergeCell ref="F252:F253"/>
    <mergeCell ref="F106:F108"/>
    <mergeCell ref="E137:E139"/>
    <mergeCell ref="F121:F122"/>
    <mergeCell ref="G121:G122"/>
    <mergeCell ref="F132:F136"/>
    <mergeCell ref="G132:G136"/>
    <mergeCell ref="E198:E200"/>
    <mergeCell ref="E112:E114"/>
    <mergeCell ref="E192:E193"/>
    <mergeCell ref="H238:H242"/>
    <mergeCell ref="H201:H202"/>
    <mergeCell ref="F112:F114"/>
    <mergeCell ref="G104:G105"/>
    <mergeCell ref="H123:H124"/>
    <mergeCell ref="E86:E90"/>
    <mergeCell ref="F86:F90"/>
    <mergeCell ref="E144:E146"/>
    <mergeCell ref="E171:E172"/>
    <mergeCell ref="H67:H70"/>
    <mergeCell ref="F123:F124"/>
    <mergeCell ref="H175:H177"/>
    <mergeCell ref="H185:H188"/>
    <mergeCell ref="E121:E122"/>
    <mergeCell ref="E71:E74"/>
    <mergeCell ref="F71:F74"/>
    <mergeCell ref="T142:T143"/>
    <mergeCell ref="E189:E191"/>
    <mergeCell ref="T54:T55"/>
    <mergeCell ref="H54:H55"/>
    <mergeCell ref="I54:I55"/>
    <mergeCell ref="J54:J55"/>
    <mergeCell ref="K54:K55"/>
    <mergeCell ref="M54:N54"/>
    <mergeCell ref="O54:P54"/>
    <mergeCell ref="L54:L55"/>
    <mergeCell ref="Q54:Q55"/>
    <mergeCell ref="H189:H191"/>
    <mergeCell ref="H252:H253"/>
    <mergeCell ref="G112:G114"/>
    <mergeCell ref="F54:F55"/>
    <mergeCell ref="G115:G120"/>
    <mergeCell ref="E115:E120"/>
    <mergeCell ref="F185:F188"/>
    <mergeCell ref="H225:H226"/>
    <mergeCell ref="G137:G139"/>
    <mergeCell ref="E59:E66"/>
    <mergeCell ref="H59:H66"/>
    <mergeCell ref="H91:H96"/>
    <mergeCell ref="F75:F80"/>
    <mergeCell ref="E75:E80"/>
    <mergeCell ref="G59:G66"/>
    <mergeCell ref="H183:H184"/>
    <mergeCell ref="H132:H136"/>
    <mergeCell ref="E147:E150"/>
    <mergeCell ref="H178:H180"/>
    <mergeCell ref="H198:H200"/>
    <mergeCell ref="H192:H193"/>
    <mergeCell ref="F233:F235"/>
    <mergeCell ref="E215:E217"/>
    <mergeCell ref="H160:H164"/>
    <mergeCell ref="G185:G188"/>
    <mergeCell ref="H165:H170"/>
    <mergeCell ref="H115:H120"/>
    <mergeCell ref="H171:H172"/>
    <mergeCell ref="H147:H150"/>
    <mergeCell ref="H144:H146"/>
    <mergeCell ref="H125:H131"/>
    <mergeCell ref="H155:H159"/>
    <mergeCell ref="H173:H174"/>
    <mergeCell ref="F183:F184"/>
    <mergeCell ref="G142:G143"/>
    <mergeCell ref="C125:C131"/>
    <mergeCell ref="B137:B139"/>
    <mergeCell ref="B144:B146"/>
    <mergeCell ref="F109:F111"/>
    <mergeCell ref="F115:F120"/>
    <mergeCell ref="D132:D136"/>
    <mergeCell ref="E132:E136"/>
    <mergeCell ref="C112:C114"/>
    <mergeCell ref="G125:G131"/>
    <mergeCell ref="D171:D172"/>
    <mergeCell ref="D147:D150"/>
    <mergeCell ref="G183:G184"/>
    <mergeCell ref="C115:C120"/>
    <mergeCell ref="F142:F143"/>
    <mergeCell ref="B183:B184"/>
    <mergeCell ref="A123:A124"/>
    <mergeCell ref="A132:A136"/>
    <mergeCell ref="E183:E184"/>
    <mergeCell ref="C256:C261"/>
    <mergeCell ref="E233:E235"/>
    <mergeCell ref="F227:F230"/>
    <mergeCell ref="F225:F226"/>
    <mergeCell ref="A243:A246"/>
    <mergeCell ref="A194:A195"/>
    <mergeCell ref="E194:E195"/>
    <mergeCell ref="F194:F195"/>
    <mergeCell ref="C236:C237"/>
    <mergeCell ref="C233:C235"/>
    <mergeCell ref="B189:B191"/>
    <mergeCell ref="C142:C143"/>
    <mergeCell ref="C160:C164"/>
    <mergeCell ref="A192:A193"/>
    <mergeCell ref="F243:F246"/>
    <mergeCell ref="D236:D237"/>
    <mergeCell ref="B185:B188"/>
    <mergeCell ref="C194:C195"/>
    <mergeCell ref="C144:C146"/>
    <mergeCell ref="C165:C170"/>
    <mergeCell ref="D189:D191"/>
    <mergeCell ref="F192:F193"/>
    <mergeCell ref="B201:B202"/>
    <mergeCell ref="D233:D235"/>
    <mergeCell ref="E196:E197"/>
    <mergeCell ref="F196:F197"/>
    <mergeCell ref="A198:A200"/>
    <mergeCell ref="Q142:Q143"/>
    <mergeCell ref="B171:B172"/>
    <mergeCell ref="C171:C172"/>
    <mergeCell ref="B155:B159"/>
    <mergeCell ref="D215:D217"/>
    <mergeCell ref="C271:C272"/>
    <mergeCell ref="E185:E188"/>
    <mergeCell ref="G233:G235"/>
    <mergeCell ref="B247:B251"/>
    <mergeCell ref="C231:C232"/>
    <mergeCell ref="C247:C251"/>
    <mergeCell ref="B252:B253"/>
    <mergeCell ref="B256:B261"/>
    <mergeCell ref="D238:D242"/>
    <mergeCell ref="G243:G246"/>
    <mergeCell ref="F220:F221"/>
    <mergeCell ref="G236:G237"/>
    <mergeCell ref="G218:G219"/>
    <mergeCell ref="C252:C253"/>
    <mergeCell ref="B265:B268"/>
    <mergeCell ref="C205:C206"/>
    <mergeCell ref="E247:E251"/>
    <mergeCell ref="B192:B193"/>
    <mergeCell ref="G192:G193"/>
    <mergeCell ref="M142:N142"/>
    <mergeCell ref="E175:E177"/>
    <mergeCell ref="C192:C193"/>
    <mergeCell ref="D192:D193"/>
    <mergeCell ref="G189:G191"/>
    <mergeCell ref="B194:B195"/>
    <mergeCell ref="D194:D195"/>
    <mergeCell ref="G194:G195"/>
    <mergeCell ref="A262:A264"/>
    <mergeCell ref="A252:A253"/>
    <mergeCell ref="A231:A232"/>
    <mergeCell ref="D256:D261"/>
    <mergeCell ref="E269:E270"/>
    <mergeCell ref="F277:F279"/>
    <mergeCell ref="E296:E298"/>
    <mergeCell ref="E252:E253"/>
    <mergeCell ref="G220:G221"/>
    <mergeCell ref="H293:H295"/>
    <mergeCell ref="D277:D279"/>
    <mergeCell ref="F203:F204"/>
    <mergeCell ref="H265:H268"/>
    <mergeCell ref="E293:E295"/>
    <mergeCell ref="H290:H292"/>
    <mergeCell ref="G198:G200"/>
    <mergeCell ref="E231:E232"/>
    <mergeCell ref="G222:G224"/>
    <mergeCell ref="D218:D219"/>
    <mergeCell ref="B262:B264"/>
    <mergeCell ref="B231:B232"/>
    <mergeCell ref="D231:D232"/>
    <mergeCell ref="D247:D251"/>
    <mergeCell ref="H231:H232"/>
    <mergeCell ref="F222:F224"/>
    <mergeCell ref="B238:B242"/>
    <mergeCell ref="G256:G261"/>
    <mergeCell ref="C273:C274"/>
    <mergeCell ref="F275:F276"/>
    <mergeCell ref="A254:A255"/>
    <mergeCell ref="A256:A261"/>
    <mergeCell ref="A247:A251"/>
    <mergeCell ref="G196:G197"/>
    <mergeCell ref="G262:G264"/>
    <mergeCell ref="G215:G217"/>
    <mergeCell ref="C222:C224"/>
    <mergeCell ref="B271:B272"/>
    <mergeCell ref="F218:F219"/>
    <mergeCell ref="F265:F268"/>
    <mergeCell ref="B218:B219"/>
    <mergeCell ref="H262:H264"/>
    <mergeCell ref="E236:E237"/>
    <mergeCell ref="F236:F237"/>
    <mergeCell ref="H194:H195"/>
    <mergeCell ref="D220:D221"/>
    <mergeCell ref="D227:D230"/>
    <mergeCell ref="C225:C226"/>
    <mergeCell ref="G227:G230"/>
    <mergeCell ref="E238:E242"/>
    <mergeCell ref="F231:F232"/>
    <mergeCell ref="B222:B224"/>
    <mergeCell ref="G269:G270"/>
    <mergeCell ref="F256:F261"/>
    <mergeCell ref="C262:C264"/>
    <mergeCell ref="C201:C202"/>
    <mergeCell ref="D252:D253"/>
    <mergeCell ref="C243:C246"/>
    <mergeCell ref="F247:F251"/>
    <mergeCell ref="E243:E246"/>
    <mergeCell ref="D198:D200"/>
    <mergeCell ref="H222:H224"/>
    <mergeCell ref="G231:G232"/>
    <mergeCell ref="B254:B255"/>
    <mergeCell ref="D287:D289"/>
    <mergeCell ref="H275:H276"/>
    <mergeCell ref="G273:G274"/>
    <mergeCell ref="F273:F274"/>
    <mergeCell ref="G287:G289"/>
    <mergeCell ref="D201:D202"/>
    <mergeCell ref="E201:E202"/>
    <mergeCell ref="H299:H301"/>
    <mergeCell ref="F213:F214"/>
    <mergeCell ref="G213:G214"/>
    <mergeCell ref="H213:H214"/>
    <mergeCell ref="H227:H230"/>
    <mergeCell ref="D207:D208"/>
    <mergeCell ref="C254:C255"/>
    <mergeCell ref="D254:D255"/>
    <mergeCell ref="E254:E255"/>
    <mergeCell ref="F254:F255"/>
    <mergeCell ref="G254:G255"/>
    <mergeCell ref="H254:H255"/>
    <mergeCell ref="A493:A497"/>
    <mergeCell ref="B493:B497"/>
    <mergeCell ref="C493:C497"/>
    <mergeCell ref="D493:D497"/>
    <mergeCell ref="E493:E497"/>
    <mergeCell ref="G247:G251"/>
    <mergeCell ref="B273:B274"/>
    <mergeCell ref="B321:B322"/>
    <mergeCell ref="G302:G304"/>
    <mergeCell ref="E310:E311"/>
    <mergeCell ref="A283:A286"/>
    <mergeCell ref="A277:A279"/>
    <mergeCell ref="B280:B282"/>
    <mergeCell ref="D299:D301"/>
    <mergeCell ref="E213:E214"/>
    <mergeCell ref="B299:B301"/>
    <mergeCell ref="A236:A237"/>
    <mergeCell ref="G296:G298"/>
    <mergeCell ref="G293:G295"/>
    <mergeCell ref="F296:F298"/>
    <mergeCell ref="F290:F292"/>
    <mergeCell ref="G290:G292"/>
    <mergeCell ref="D290:D292"/>
    <mergeCell ref="E262:E264"/>
    <mergeCell ref="D222:D224"/>
    <mergeCell ref="D271:D272"/>
    <mergeCell ref="C269:C270"/>
    <mergeCell ref="F269:F270"/>
    <mergeCell ref="E275:E276"/>
    <mergeCell ref="F302:F304"/>
    <mergeCell ref="F305:F306"/>
    <mergeCell ref="D269:D270"/>
    <mergeCell ref="Q213:Q214"/>
    <mergeCell ref="H215:H217"/>
    <mergeCell ref="C293:C295"/>
    <mergeCell ref="A280:A282"/>
    <mergeCell ref="D302:D304"/>
    <mergeCell ref="H307:H309"/>
    <mergeCell ref="H280:H282"/>
    <mergeCell ref="H287:H289"/>
    <mergeCell ref="H305:H306"/>
    <mergeCell ref="E271:E272"/>
    <mergeCell ref="E277:E279"/>
    <mergeCell ref="E283:E286"/>
    <mergeCell ref="C283:C286"/>
    <mergeCell ref="E280:E282"/>
    <mergeCell ref="D280:D282"/>
    <mergeCell ref="D273:D274"/>
    <mergeCell ref="D243:D246"/>
    <mergeCell ref="H233:H235"/>
    <mergeCell ref="H236:H237"/>
    <mergeCell ref="C238:C242"/>
    <mergeCell ref="H247:H251"/>
    <mergeCell ref="H218:H219"/>
    <mergeCell ref="B220:B221"/>
    <mergeCell ref="H220:H221"/>
    <mergeCell ref="B227:B230"/>
    <mergeCell ref="G225:G226"/>
    <mergeCell ref="B243:B246"/>
    <mergeCell ref="E218:E219"/>
    <mergeCell ref="E302:E304"/>
    <mergeCell ref="H256:H261"/>
    <mergeCell ref="B269:B270"/>
    <mergeCell ref="B233:B235"/>
    <mergeCell ref="R213:S213"/>
    <mergeCell ref="T213:T214"/>
    <mergeCell ref="A238:A242"/>
    <mergeCell ref="D262:D264"/>
    <mergeCell ref="C312:C313"/>
    <mergeCell ref="B305:B306"/>
    <mergeCell ref="C321:C322"/>
    <mergeCell ref="D321:D322"/>
    <mergeCell ref="A307:A309"/>
    <mergeCell ref="A316:A320"/>
    <mergeCell ref="C275:C276"/>
    <mergeCell ref="A296:A298"/>
    <mergeCell ref="B275:B276"/>
    <mergeCell ref="E273:E274"/>
    <mergeCell ref="E290:E292"/>
    <mergeCell ref="B302:B304"/>
    <mergeCell ref="C302:C304"/>
    <mergeCell ref="C299:C301"/>
    <mergeCell ref="A275:A276"/>
    <mergeCell ref="A273:A274"/>
    <mergeCell ref="C280:C282"/>
    <mergeCell ref="D283:D286"/>
    <mergeCell ref="A271:A272"/>
    <mergeCell ref="B307:B309"/>
    <mergeCell ref="A299:A301"/>
    <mergeCell ref="A222:A224"/>
    <mergeCell ref="A310:A311"/>
    <mergeCell ref="D265:D268"/>
    <mergeCell ref="A220:A221"/>
    <mergeCell ref="A265:A268"/>
    <mergeCell ref="A269:A270"/>
    <mergeCell ref="D296:D298"/>
    <mergeCell ref="J213:J214"/>
    <mergeCell ref="K213:K214"/>
    <mergeCell ref="L213:L214"/>
    <mergeCell ref="M213:N213"/>
    <mergeCell ref="O213:P213"/>
    <mergeCell ref="A203:A204"/>
    <mergeCell ref="C265:C268"/>
    <mergeCell ref="A213:A214"/>
    <mergeCell ref="B312:B313"/>
    <mergeCell ref="B290:B292"/>
    <mergeCell ref="B293:B295"/>
    <mergeCell ref="C277:C279"/>
    <mergeCell ref="B283:B286"/>
    <mergeCell ref="A287:A289"/>
    <mergeCell ref="A305:A306"/>
    <mergeCell ref="A293:A295"/>
    <mergeCell ref="D307:D309"/>
    <mergeCell ref="D305:D306"/>
    <mergeCell ref="C290:C292"/>
    <mergeCell ref="C296:C298"/>
    <mergeCell ref="D310:D311"/>
    <mergeCell ref="C307:C309"/>
    <mergeCell ref="A302:A304"/>
    <mergeCell ref="C310:C311"/>
    <mergeCell ref="E287:E289"/>
    <mergeCell ref="C220:C221"/>
    <mergeCell ref="D275:D276"/>
    <mergeCell ref="A218:A219"/>
    <mergeCell ref="F287:F289"/>
    <mergeCell ref="B287:B289"/>
    <mergeCell ref="B213:B214"/>
    <mergeCell ref="C213:C214"/>
    <mergeCell ref="A27:A29"/>
    <mergeCell ref="B27:B29"/>
    <mergeCell ref="C27:C29"/>
    <mergeCell ref="D27:D29"/>
    <mergeCell ref="E27:E29"/>
    <mergeCell ref="H27:H29"/>
    <mergeCell ref="A328:A329"/>
    <mergeCell ref="B328:B329"/>
    <mergeCell ref="C328:C329"/>
    <mergeCell ref="D328:D329"/>
    <mergeCell ref="E328:E329"/>
    <mergeCell ref="H328:H329"/>
    <mergeCell ref="B326:B327"/>
    <mergeCell ref="C316:C320"/>
    <mergeCell ref="D213:D214"/>
    <mergeCell ref="A196:A197"/>
    <mergeCell ref="B196:B197"/>
    <mergeCell ref="C196:C197"/>
    <mergeCell ref="D203:D204"/>
    <mergeCell ref="H196:H197"/>
    <mergeCell ref="E203:E204"/>
    <mergeCell ref="G207:G208"/>
    <mergeCell ref="A201:A202"/>
    <mergeCell ref="D196:D197"/>
    <mergeCell ref="F299:F301"/>
    <mergeCell ref="G265:G268"/>
    <mergeCell ref="E256:E261"/>
    <mergeCell ref="E265:E268"/>
    <mergeCell ref="H269:H270"/>
    <mergeCell ref="C218:C219"/>
    <mergeCell ref="F201:F202"/>
    <mergeCell ref="G201:G202"/>
  </mergeCells>
  <phoneticPr fontId="5" type="noConversion"/>
  <pageMargins left="0.25" right="0.25" top="0.75" bottom="0.5" header="0" footer="0.3"/>
  <pageSetup paperSize="17" scale="71" fitToHeight="0" orientation="landscape" r:id="rId1"/>
  <headerFooter alignWithMargins="0">
    <oddFooter>&amp;R&amp;"Arial,Italic"&amp;8&amp;Z&amp;F</oddFooter>
  </headerFooter>
  <ignoredErrors>
    <ignoredError sqref="Q80:T80 Q90:T90 Q103 Q289:T289 Q283 Q242:T242 Q251:T251 T270 Q271:T278 Q270 Q282:T282 Q280:Q281 T281 Q279:R279 T279 Q231 Q105 T105 Q106:T106 Q111:T111 Q108:T108 T231 Q96 Q74:T74 Q262:T268 Q287:R288 T287:T288 Q292:T301 Q290:R291 T290:T291 Q302:R303 T302:T303 T70:T71 Q70 Q304:T309 Q58:T58 Q185:T185 Q22:T26 Q40:T40 Q146:T148 Q413:T421 Q43:T43 Q354:R354 T354 Q353:T353 Q352:R352 T352 Q394:T401 Q446:T446 Q475 T475 Q191:T191 Q232:T233 Q235:T237 T85 Q382:T382 Q383:R383 S383:T384 Q384 Q360:T360 Q363:T363 T445 Q443 Q438:T438 Q439 T439 Q336:T341 Q345:T351 S103:T103 Q507 Q499:T499 T507 Q46:T46 Q122:T124 Q136:T136 Q164:T164 Q170:T170 Q172:T174 Q311:T315 Q322:T323 Q200:T200 Q193:T193 Q503:T503 Q506:T506 Q325:T325 Q320:T320 Q462:T465 Q447:R447 T447 Q66:T66 Q370:T379 T407 T412 R409:T410 Q473:T474 Q472:R472 T472 Q367:Q369 S367:T369 Q139:T139 Q355:T358 Q366:T366 Q364:Q365 T364:T365 Q177:T177 Q188:T188 Q470:T471 Q466 S466:T466 S468:T468 Q468:Q469 T469 Q150:T159 Q149 S149:T149 Q326 T326 Q114:T116 Q497:T497 Q508:T510 Q488:T492 R404:T406 Q479:T479 Q480 T480 S484:T484 Q448:T450 Q453 Q451 T451 Q459:T460 Q246:T246 Q286 Q202:R202 Q73 T73 Q194 T194 Q131:T131 Q230:T230 T202 Q195:T197 Q423:T425 Q385:T392 Q203:T209 Q217:T226 N322 Q427:T430 Q426 S426:T426 Q327:T327 Q328 T328 T411 Q411 Q29:T29 Q118:T120 Q253:T254 Q31:T32 R402:T402" formula="1"/>
    <ignoredError sqref="Q402 Q409 Q412 Q410 Q404 Q405 Q406:Q407" formula="1" formulaRange="1"/>
    <ignoredError sqref="N383 M177:O17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2018-2021 MTIP</vt:lpstr>
      <vt:lpstr>'2018-2021 MTIP'!Print_Titles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CALLISTER Dan</dc:creator>
  <cp:lastModifiedBy>CALLISTER Dan</cp:lastModifiedBy>
  <cp:lastPrinted>2019-09-05T17:34:46Z</cp:lastPrinted>
  <dcterms:created xsi:type="dcterms:W3CDTF">2016-11-28T23:20:51Z</dcterms:created>
  <dcterms:modified xsi:type="dcterms:W3CDTF">2020-10-05T22:21:55Z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b6bd9418-3c2f-4748-9743-a155f211c5e9</vt:lpwstr>
  </property>
</Properties>
</file>